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\Opetus\Microcontrollers_Laboratory_Exercises\studentpack_stm32_bare_metal\register_list\"/>
    </mc:Choice>
  </mc:AlternateContent>
  <bookViews>
    <workbookView xWindow="0" yWindow="0" windowWidth="18870" windowHeight="1935"/>
  </bookViews>
  <sheets>
    <sheet name="block_diagram" sheetId="2" r:id="rId1"/>
    <sheet name="Nucleo_Board_GPIO" sheetId="7" r:id="rId2"/>
    <sheet name="registers_common" sheetId="10" r:id="rId3"/>
    <sheet name="registers_detailed" sheetId="1" r:id="rId4"/>
    <sheet name="alternate_function" sheetId="3" r:id="rId5"/>
    <sheet name="BAUD_I2C_calc" sheetId="4" r:id="rId6"/>
    <sheet name="Cube_block" sheetId="5" r:id="rId7"/>
    <sheet name="timer_block" sheetId="6" r:id="rId8"/>
    <sheet name="ADC_block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D17" i="4"/>
  <c r="E17" i="4" s="1"/>
  <c r="C17" i="4"/>
  <c r="D3" i="4" l="1"/>
  <c r="F3" i="4" s="1"/>
  <c r="E3" i="4" l="1"/>
  <c r="G3" i="4" s="1"/>
</calcChain>
</file>

<file path=xl/sharedStrings.xml><?xml version="1.0" encoding="utf-8"?>
<sst xmlns="http://schemas.openxmlformats.org/spreadsheetml/2006/main" count="392" uniqueCount="261">
  <si>
    <t>Register</t>
  </si>
  <si>
    <t>Name</t>
  </si>
  <si>
    <t>GPIOx-&gt;ODR</t>
  </si>
  <si>
    <t>GPIOx-&gt;MODER</t>
  </si>
  <si>
    <t>These bits are written by software to configure the I/O direction mode.
00: Input (reset state)
01: General purpose output mode
10: Alternate function mode
11: Analog mode</t>
  </si>
  <si>
    <t>Port output data register</t>
  </si>
  <si>
    <t>Port mode register</t>
  </si>
  <si>
    <t>These bits can be read and written by software.                                                This register controls pin output state (high/low)</t>
  </si>
  <si>
    <t>RCC-&gt;AHBENR</t>
  </si>
  <si>
    <t>Peripheral clock enable register</t>
  </si>
  <si>
    <t>STM32L152 Block diagram</t>
  </si>
  <si>
    <t>Bit 0 GPIOAEN port A clock enable.                                                                  From block diagram can be found GPIOX                                                                   bus clocks</t>
  </si>
  <si>
    <t>GPIOx-&gt;IDR</t>
  </si>
  <si>
    <t>Port input data register</t>
  </si>
  <si>
    <t>RCC-&gt;APB1ENR</t>
  </si>
  <si>
    <t>Alternate function low register</t>
  </si>
  <si>
    <t>GPIOx-&gt;AFR[0]</t>
  </si>
  <si>
    <t>Selecting an alternate function</t>
  </si>
  <si>
    <t>These bits are read-only and                                                                                           can be accessed in word (16-bit) mode only.</t>
  </si>
  <si>
    <t>USART2-&gt;BRR</t>
  </si>
  <si>
    <t>Baud rate register (USART2)</t>
  </si>
  <si>
    <t>Baud</t>
  </si>
  <si>
    <t>OVER8</t>
  </si>
  <si>
    <t>Usartdiv(dec)</t>
  </si>
  <si>
    <t>BRR (hex)</t>
  </si>
  <si>
    <t>STM32L152 reference manual page 716</t>
  </si>
  <si>
    <t>STM32L152 reference manual oversampling page 705</t>
  </si>
  <si>
    <t>STM32L152 reference manual USART equation1 page 708</t>
  </si>
  <si>
    <t>Mantissa (hex)</t>
  </si>
  <si>
    <t>Fraction (hex)</t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</si>
  <si>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KC</t>
    </r>
  </si>
  <si>
    <t>When OVER8=0, the fractional part is coded on 4 bits and programmed by the DIV_fraction in the USART_BRR register. Select oversampling by 16 (OVER8=0) to increase the tolerance of the receiver to clock deviations. BRR register mantissa bits 4-15 and fraction bits 0-3.</t>
  </si>
  <si>
    <t>USART2-&gt;CR1</t>
  </si>
  <si>
    <t>USART2 control register 1</t>
  </si>
  <si>
    <t>USART2-&gt;SR</t>
  </si>
  <si>
    <t>USART2-&gt;DR</t>
  </si>
  <si>
    <t xml:space="preserve">USART2 status register </t>
  </si>
  <si>
    <t>USART2 data register</t>
  </si>
  <si>
    <t>Contains the Received or Transmitted data character, depending on whether it is read from or written to. The Data register (DR) performs a double function (read and write).</t>
  </si>
  <si>
    <t>USART2-&gt;CR2</t>
  </si>
  <si>
    <t>USART2 control register 2</t>
  </si>
  <si>
    <t>Bits 12-13:
These bits are used for programming the stop bits.
00: 1 Stop bit
01: 0.5 Stop bit
10: 2 Stop bits
11: 1.5 Stop bit</t>
  </si>
  <si>
    <t>SysTick-&gt;CTRL</t>
  </si>
  <si>
    <t>Systick control and status register</t>
  </si>
  <si>
    <t>SysTick-&gt;LOAD</t>
  </si>
  <si>
    <t>SysTick reload value register</t>
  </si>
  <si>
    <t>bits 0-23 is reload value for systick timer. Systick timer is standard 24-bit downcounter.</t>
  </si>
  <si>
    <t>SysTick current value register</t>
  </si>
  <si>
    <t>SysTick-&gt;VAL</t>
  </si>
  <si>
    <t>bits 0-23 is current counter value for systick timer. Systick timer is standard 24-bit downcounter.</t>
  </si>
  <si>
    <t>Peripheral clock enable register 1</t>
  </si>
  <si>
    <t>RCC-&gt;APB2ENR</t>
  </si>
  <si>
    <t>Peripheral clock enable register 2</t>
  </si>
  <si>
    <t>TIMx-&gt;PSC</t>
  </si>
  <si>
    <t>TIMx prescaler</t>
  </si>
  <si>
    <r>
      <t>The counter clock frequency CK_CNT is equal to</t>
    </r>
    <r>
      <rPr>
        <i/>
        <sz val="12"/>
        <color theme="1"/>
        <rFont val="Calibri"/>
        <family val="2"/>
        <scheme val="minor"/>
      </rPr>
      <t xml:space="preserve"> f</t>
    </r>
    <r>
      <rPr>
        <vertAlign val="subscript"/>
        <sz val="12"/>
        <color theme="1"/>
        <rFont val="Calibri"/>
        <family val="2"/>
        <scheme val="minor"/>
      </rPr>
      <t>CK_PSC</t>
    </r>
    <r>
      <rPr>
        <sz val="12"/>
        <color theme="1"/>
        <rFont val="Calibri"/>
        <family val="2"/>
        <scheme val="minor"/>
      </rPr>
      <t>/(PSC[15:0] + 1). Check timer block sheet. CK_CNT signal goes to timer.</t>
    </r>
  </si>
  <si>
    <t>TIMx auto-reload register</t>
  </si>
  <si>
    <t>TIMx-&gt;ARR</t>
  </si>
  <si>
    <t>Bits 0-15 is the value to be loaded in the actual auto-reload register. For example in upcounting mode, the counter counts from 0 to the auto-reload value (content of the TIMx_ARR register), then restarts from 0 and generates a counter overflow event.</t>
  </si>
  <si>
    <t>TIMx-&gt;SR</t>
  </si>
  <si>
    <t>When an update event occurs, all the registers are updated and the update flag (UIF bit in TIMx_SR register) is set. The buffer of the prescaler is reloaded with the preload value (content of the TIMx_PSC
register)</t>
  </si>
  <si>
    <t>TIMx status register</t>
  </si>
  <si>
    <t>TIMx-&gt;CR1</t>
  </si>
  <si>
    <t>TIMx control register 1</t>
  </si>
  <si>
    <t>For example bit 4 DIR direction up/down (1:down, 0:up) selection and bit 0 CEN counter enable (1: Counter enabled)</t>
  </si>
  <si>
    <t>TIMx-&gt;CNT</t>
  </si>
  <si>
    <t>TIMx counter</t>
  </si>
  <si>
    <t>Bits 0-15 holds counter value</t>
  </si>
  <si>
    <t>TIMx-&gt;CCMR1</t>
  </si>
  <si>
    <t>TIMx capture/compare mode register 1</t>
  </si>
  <si>
    <t>The channels can be used in input (capture mode) or in output (compare mode). The direction of a channel is defined by configuring the corresponding CCxS bits. All the other bits of this register have a different function in input and in output mode. For example CC1S bits 0-1 state 00: CC1 channel is configured as output  (compare mode).</t>
  </si>
  <si>
    <t>TIMx-&gt;CCR2</t>
  </si>
  <si>
    <t>TIMx capture/compare register 2</t>
  </si>
  <si>
    <t>Bits 0-15 CCR2[15:0]: Capture/Compare 2 value If channel CC2 is configured as output: CCR2 is the value to be loaded in the actual capture/compare 2 register (preload value).</t>
  </si>
  <si>
    <t>TIMx-&gt;CCER</t>
  </si>
  <si>
    <t>TIMx capture/compare enable register</t>
  </si>
  <si>
    <t>For example bit 4, CC2E: Capture/Compare 2 output enable. 0: Off - OC2 is not active 1: On - OC2 signal is output on the corresponding output pin. Corresponding output pin must be configured with MODER register for example alternate function AF1 (TIM2).</t>
  </si>
  <si>
    <t>GPIOx_AFRL register can be accessed GPIOx-&gt;AFR[0].                                     For example "GPIOA-&gt;AFR[0]=0x700;" AFRL2 alternate selection for port bit 2 (PA2), activates AF7 (USART1..3).                                                                                        STM32L152 reference manual alternate function block diagram shows alternate functions.                                                                                                                  Pin definition from STM32L152RET6 datasheet (page 37-55) shows that one PA2 alternate function is for example TIM2_CH3/TIM5_CH3/TIM9_CH1/
USART2_TX (LPQF64 case model in NUCLEO-L152RE board)</t>
  </si>
  <si>
    <t>Disable interrupts</t>
  </si>
  <si>
    <t>Enable interrupts, page 127 programming manual.</t>
  </si>
  <si>
    <t>Disable interrupts, page 127 programmin manual.</t>
  </si>
  <si>
    <t>Enable interrupts</t>
  </si>
  <si>
    <t>SYSCFG-&gt;EXTICR[3]</t>
  </si>
  <si>
    <t>External interrupt configuration register 4 (access must be EXTICR[n-1] where n is register number)</t>
  </si>
  <si>
    <t>EXTI-&gt;IMR</t>
  </si>
  <si>
    <t>EXTI-&gt;FTSR</t>
  </si>
  <si>
    <t>EXTI-&gt;RTSR</t>
  </si>
  <si>
    <t>void NVIC_EnableIRQ(IRQn_t IRQn)</t>
  </si>
  <si>
    <t>void __disable_irq();</t>
  </si>
  <si>
    <t>void __enable_irq();</t>
  </si>
  <si>
    <t>Interrupt mask register</t>
  </si>
  <si>
    <t>This register bits are written by software to select the source input for the EXTIx external interrupt. For example port C (PC13) for EXTI13 can be selected "SYSCFG-&gt;EXTICR[3] |= 0x0020;".</t>
  </si>
  <si>
    <t>For example in Nucleo board EXTI13 (MR13) can be unmasked "EXTI-&gt;IMR |= 0x2000;"</t>
  </si>
  <si>
    <t>Falling edge trigger selection register</t>
  </si>
  <si>
    <t>Rising edge trigger selection register</t>
  </si>
  <si>
    <t>For example in Nucleo board falling edge interrupt for PC13 pin can be selected "EXTI-&gt;FTSR |= 0x2000;"</t>
  </si>
  <si>
    <t>For example in Nucleo board rising edge interrupt for PC13 pin can be selected "EXTI-&gt;RTSR |= 0x2000;"</t>
  </si>
  <si>
    <t>Enables an interrupt or exception. For example "NVIC_EnableIRQ(EXTI15_10_IRQn);"</t>
  </si>
  <si>
    <t>EXTI-&gt;PR</t>
  </si>
  <si>
    <t>EXTI pending register</t>
  </si>
  <si>
    <t>These bits are written by software to configure the I/O pull-up or pull-down
00: No pull-up, pull-down
01: Pull-up
10: Pull-down
11: Reserved</t>
  </si>
  <si>
    <t>GPIOx-&gt;PUPDR</t>
  </si>
  <si>
    <t>GPIO port pull-up/pull-down register (GPIOx_PUPDR)
(x = A..H)</t>
  </si>
  <si>
    <t>For example this register can configure USART: TX transmitter bit 3, RX receiver bit 2, RXNE interrupt enable bit 5, UE Usart enable bit 13 and M bit 12 can be used to program word lenght 8 bit (low state) or 9 bit (high state).</t>
  </si>
  <si>
    <t>Bit 7 TXE: Transmit data register empty, This bit is set by hardware when the content of the TDR register has been transferred into
the shift register. Bit 5 RXNE: Read data register not empty and this bit is set by hardware when the content of the RDR shift register has been transferred to the USART_DR register.</t>
  </si>
  <si>
    <t>Bits 0-23 PRx: Pending bit
0: No trigger request occurred
1: The selected trigger request occurred
This bit is set when the selected edge event arrives on the external interrupt line. This bit is cleared by writing a ‘1’ to the bit and it have to be done after each external interrupt.</t>
  </si>
  <si>
    <t>TIMx-&gt;DIER</t>
  </si>
  <si>
    <t>TIMx DMA/Interrupt enable register</t>
  </si>
  <si>
    <t>For example Timer interrupt: Bit 0 UIE: Update interrupt enable
0: Update interrupt disabled
1: Update interrupt enabled</t>
  </si>
  <si>
    <t>For example timers 9-11 clocks can be enabled or USART1EN enable clock bit 14 can be activated or ADC1 clock can be activated bit 9.</t>
  </si>
  <si>
    <t>ADC1-&gt;CR2</t>
  </si>
  <si>
    <t>ADC control register 2</t>
  </si>
  <si>
    <t>ADC1-&gt;SMPR3</t>
  </si>
  <si>
    <t>ADC sample time register 3</t>
  </si>
  <si>
    <t>ADC1-&gt;CR1</t>
  </si>
  <si>
    <t>Bits 25:24 RES[1:0]: Resolution can be selected 6,8,10 or 12-bits.</t>
  </si>
  <si>
    <t>Sampling time can be selected. Reference manual page 280 shows sampling time versus resolution</t>
  </si>
  <si>
    <t>ADC1-&gt;SR</t>
  </si>
  <si>
    <t>Bit 1 EOC: Regular channel end of conversion. This bit is set by hardware at the end of the conversion of a regular group of channels. It is cleared by software or by reading the ADC_DR register.</t>
  </si>
  <si>
    <t>ADC status register</t>
  </si>
  <si>
    <t>ADC control register 1</t>
  </si>
  <si>
    <t>Enable IRQn (function)</t>
  </si>
  <si>
    <t>ADC1-&gt;DR</t>
  </si>
  <si>
    <t>ADC regular data register</t>
  </si>
  <si>
    <t>These bits are read-only. They contain the conversion result from the regular channels.</t>
  </si>
  <si>
    <t>Bit 0 ADON: A/D Converter ON / OFF and Bit 1 CONT: Continuous conversion. Bit 30 SWSTART: Start conversion of regular channels. Bit 11 ALIGN: Data alignment and 1:left, 0:right.</t>
  </si>
  <si>
    <t>ADC1-&gt;SQR5</t>
  </si>
  <si>
    <t>Regular sequence register 5</t>
  </si>
  <si>
    <t>Select an input channel. STM32L152RET6 datasheet pages 37-55 shows ADC_INx numbers. The temperature sensor is internally connected to the ADC_IN16 input channel which is used to convert the sensor output voltage into a digital value.</t>
  </si>
  <si>
    <t>ADC-&gt;CCR</t>
  </si>
  <si>
    <t>Bit 23 TSVREFE: Internal Temperature sensor and VREFINT enable</t>
  </si>
  <si>
    <t>ADC common control register</t>
  </si>
  <si>
    <t>DAC-&gt;CR</t>
  </si>
  <si>
    <t>DAC control register</t>
  </si>
  <si>
    <t>Bit 1 BOFF1: DAC channel1 output buffer disable, Bit 0 EN1: DAC channel1 enable</t>
  </si>
  <si>
    <t>DAC-&gt;DHR12R1</t>
  </si>
  <si>
    <t>DAC channel1 12-bit right-aligned data holding register</t>
  </si>
  <si>
    <t>DAC channel1 12-bit right-aligned data. These bits are written by software which specifies 12-bit data for DAC channel1.</t>
  </si>
  <si>
    <t xml:space="preserve">GPIOx-&gt;OTYPER </t>
  </si>
  <si>
    <t>GPIO port output type register</t>
  </si>
  <si>
    <t>These bits are written by software to configure the output type of the I/O port.
0: Output push-pull (reset state)
1: Output open-drain</t>
  </si>
  <si>
    <t>For example bit 17 USART2EN enable clock can be activated. See all peripherals in block diagram. Enable bits for timers 2-7. Bit 29 DACEN: DAC interface clock enable and bit 21 I2C1EN I2C enable.</t>
  </si>
  <si>
    <t>Alternate function high register</t>
  </si>
  <si>
    <t>GPIOx-&gt;AFR[1]</t>
  </si>
  <si>
    <t>GPIOx_AFRL register can be accessed GPIOx-&gt;AFR[1]. For example I2C1 signals. Pin definition from STM32L152RET6 datasheet (page 37-55) shows that one alternate function is for example PB8=I2C1_SCL and PB9=I2C1_SDA</t>
  </si>
  <si>
    <t>I2C1-&gt;CR1</t>
  </si>
  <si>
    <t>I2C1-&gt;CR2</t>
  </si>
  <si>
    <t>I2C1-&gt;CCR</t>
  </si>
  <si>
    <t>I2C1-&gt;TRISE</t>
  </si>
  <si>
    <t>I2C1-&gt;SR2</t>
  </si>
  <si>
    <t>I2C1-&gt;SR1</t>
  </si>
  <si>
    <t>I2C1-&gt;DR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</si>
  <si>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Control register 1</t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</si>
  <si>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Control register 2</t>
    </r>
    <r>
      <rPr>
        <sz val="11"/>
        <color theme="1"/>
        <rFont val="Calibri"/>
        <family val="2"/>
        <scheme val="minor"/>
      </rPr>
      <t/>
    </r>
  </si>
  <si>
    <t>Software reset, peripheral enable (I2C1), POS, Start, Stop</t>
  </si>
  <si>
    <t>peripheral clock frequency (for example 32 MHz in Nucleo) "I2C1-&gt;CR2 = 32;"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</si>
  <si>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Control register</t>
    </r>
    <r>
      <rPr>
        <sz val="11"/>
        <color theme="1"/>
        <rFont val="Calibri"/>
        <family val="2"/>
        <scheme val="minor"/>
      </rPr>
      <t/>
    </r>
  </si>
  <si>
    <t>USART</t>
  </si>
  <si>
    <t>I2C</t>
  </si>
  <si>
    <r>
      <t>T</t>
    </r>
    <r>
      <rPr>
        <b/>
        <vertAlign val="subscript"/>
        <sz val="12"/>
        <color theme="1"/>
        <rFont val="Times New Roman"/>
        <family val="1"/>
      </rPr>
      <t>HIGH</t>
    </r>
    <r>
      <rPr>
        <sz val="12"/>
        <color theme="1"/>
        <rFont val="Times New Roman"/>
        <family val="1"/>
      </rPr>
      <t>(ns)</t>
    </r>
  </si>
  <si>
    <r>
      <t>CCR</t>
    </r>
    <r>
      <rPr>
        <sz val="12"/>
        <color theme="1"/>
        <rFont val="Times New Roman"/>
        <family val="1"/>
      </rPr>
      <t>(DEC)</t>
    </r>
  </si>
  <si>
    <t>/*how to calculate CCR</t>
  </si>
  <si>
    <t>TPCLK1=1/32MHz=31,25ns</t>
  </si>
  <si>
    <t>tI2C_bus=1/100kHz=10us=10000ns</t>
  </si>
  <si>
    <t>tI2C_bus_div2=10000ns/2=5000ns</t>
  </si>
  <si>
    <t>CCR value=tI2C_bus_div2/TPCLK1=5000ns/31,25ns=160</t>
  </si>
  <si>
    <t>p. 692*/</t>
  </si>
  <si>
    <t>Used bus frequency gives CCR value. Equation can be found from reference manual page 693.</t>
  </si>
  <si>
    <t>Sm mode selected with Bit 15 in CCR register</t>
  </si>
  <si>
    <r>
      <t>Bus</t>
    </r>
    <r>
      <rPr>
        <b/>
        <i/>
        <sz val="12"/>
        <color theme="1"/>
        <rFont val="Times New Roman"/>
        <family val="1"/>
      </rPr>
      <t xml:space="preserve"> f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(Hz)</t>
    </r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</si>
  <si>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PCLK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(Hz)</t>
    </r>
  </si>
  <si>
    <r>
      <t>T</t>
    </r>
    <r>
      <rPr>
        <b/>
        <vertAlign val="subscript"/>
        <sz val="12"/>
        <color theme="1"/>
        <rFont val="Times New Roman"/>
        <family val="1"/>
      </rPr>
      <t>PCLK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(ns)</t>
    </r>
  </si>
  <si>
    <r>
      <t>TRISE</t>
    </r>
    <r>
      <rPr>
        <sz val="12"/>
        <color theme="1"/>
        <rFont val="Times New Roman"/>
        <family val="1"/>
      </rPr>
      <t>(DEC)</t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</si>
  <si>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TRISE register</t>
    </r>
  </si>
  <si>
    <t>Maximum risetime for bus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</si>
  <si>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Status register 1</t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</si>
  <si>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Status register 2</t>
    </r>
    <r>
      <rPr>
        <sz val="11"/>
        <color theme="1"/>
        <rFont val="Calibri"/>
        <family val="2"/>
        <scheme val="minor"/>
      </rPr>
      <t/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</si>
  <si>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Data register</t>
    </r>
  </si>
  <si>
    <t>Byte received or to be transmitted to the bus.</t>
  </si>
  <si>
    <t>For example status for bits: Start bit, Address sent, Byte transfer finished, Data register empty, Data register not empty</t>
  </si>
  <si>
    <t>For example bus busy bit status. Note: Reading I2C_SR2 after reading I2C_SR1 clears the ADDR flag</t>
  </si>
  <si>
    <t>These bits are written by software to configure the I/O direction mode. Input (reset state), general purpose output mode, alternate function mode and analog mode.</t>
  </si>
  <si>
    <t>These bits can be read and written by software. This register controls pin output state (high/low).</t>
  </si>
  <si>
    <t>Alternate function selection for pins. Each pin has its own alternate function.</t>
  </si>
  <si>
    <t>Input pin pull-up/pull-down/no pull-up or pull-down selection.</t>
  </si>
  <si>
    <t>Detailed description</t>
  </si>
  <si>
    <t>Output configuratio for output pin(s). Output can be configure to push-pull or open-drain.</t>
  </si>
  <si>
    <t>Input/Output GPIO clock enable.</t>
  </si>
  <si>
    <t>Peripheral clock enable register. Enables for example USARTX and timers TIMx etc…</t>
  </si>
  <si>
    <t>Description</t>
  </si>
  <si>
    <t>Baudrate must be calculated to this register in order to use USART2. Same method for other USARTx can be used.</t>
  </si>
  <si>
    <t>Controls USART2 and for example this register determines word lenght. Same method for other USARTx can be used.</t>
  </si>
  <si>
    <t>USART2 status. For example indication for transmit data register empty and indication when received data transferred to USART_DR register.</t>
  </si>
  <si>
    <t>Contains the Received or Transmitted data character, depending on whether it is read from or written to.</t>
  </si>
  <si>
    <t>For example USART2 stop bit configuration. Same method for other USARTx can be used.</t>
  </si>
  <si>
    <r>
      <t xml:space="preserve">This timer (systick) is dedicated to the OS, but could also be used as a 
standard </t>
    </r>
    <r>
      <rPr>
        <b/>
        <sz val="12"/>
        <color theme="1"/>
        <rFont val="Calibri"/>
        <family val="2"/>
        <scheme val="minor"/>
      </rPr>
      <t>downcounter</t>
    </r>
    <r>
      <rPr>
        <sz val="12"/>
        <color theme="1"/>
        <rFont val="Calibri"/>
        <family val="2"/>
        <scheme val="minor"/>
      </rPr>
      <t>.It is based on a 24-bit downcounter with autoreload capability and a programmable clock source. For example bit2 CLKSOURCE is clock source selection, bit 0 ENABLE is counter enable and bit 16 COUNTFLAG returns 1 if timer counted to 0 since last time this was read.</t>
    </r>
  </si>
  <si>
    <t>This timer (systick) is dedicated to the OS, but could also be used as a 
standard downcounter.It is based on a 24-bit downcounter with autoreload capability and a programmable clock source.</t>
  </si>
  <si>
    <t>The LOAD register specifies the start value for the Systick downcounter.</t>
  </si>
  <si>
    <t>Current counter value for Systick timer.</t>
  </si>
  <si>
    <t>For example timers 9-11 clocks can be enabled or USART1EN can be enabled.</t>
  </si>
  <si>
    <t>Timer x prescaler (divider) for ABP1 bus frequency.</t>
  </si>
  <si>
    <t>For example in TIMx upcounting mode, the counter counts from 0 to the auto-reload value (content of the TIMx_ARR register), then restarts from 0 and generates a counter overflow event.</t>
  </si>
  <si>
    <t>For example selection for TIMx up/down mode and TIMx counter enable.</t>
  </si>
  <si>
    <t xml:space="preserve">Current timer x counter value. </t>
  </si>
  <si>
    <t>For example output pin Toggle can be selected in CCMR1 register. Toggle event when TIMx_CNT=TIMx_CCRx.</t>
  </si>
  <si>
    <t>Capture/Compare value. Can locate CCR1 depending output Channel (see in timer block diagram)</t>
  </si>
  <si>
    <t>For example Capture/Compare 2 output enable. For example OC2 signal is output on the corresponding output pin. Corresponding output pin must be configured with MODER register alternate function.</t>
  </si>
  <si>
    <t>Timer interrupt enable register.</t>
  </si>
  <si>
    <t>Disables all interrupts</t>
  </si>
  <si>
    <t>Enables all interrupts</t>
  </si>
  <si>
    <t>Interrupts must be masked. For example in Nucleo board EXTI13 (MR13).</t>
  </si>
  <si>
    <t>External interrupt falling edge selection.</t>
  </si>
  <si>
    <t>External interrupt rising edge selection.</t>
  </si>
  <si>
    <t>Specified interrupt enable.</t>
  </si>
  <si>
    <t>This register is software controlled and used interrupt corresbonding bit have to be cleared after each interrupt event.</t>
  </si>
  <si>
    <t>Resolution can be selected 6,8,10 or 12-bits.</t>
  </si>
  <si>
    <t>A/D Converter ON/OFF swich, mode selection, start conversion switch for regular channels and Data alignment selection.</t>
  </si>
  <si>
    <t>ADC status can be read from this register.</t>
  </si>
  <si>
    <t>Select an ADC input channel. STM32L152RET6 datasheet pages 37-55 shows ADC_INx numbers. The temperature sensor is internally connected to the ADC_IN16 input channel which is used to convert the sensor output voltage into a digital value.</t>
  </si>
  <si>
    <t>For example internal temperature sensor activation.</t>
  </si>
  <si>
    <t>DAC channel enable and output buffer ON/OFF selection.</t>
  </si>
  <si>
    <t>Software controlled DAC output register.</t>
  </si>
  <si>
    <t>For example peripheral clock frequency have to be written to this register.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</si>
  <si>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bus risetime selection</t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</si>
  <si>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bus frequency selection</t>
    </r>
  </si>
  <si>
    <t>Input pin state (high/low) can be read by using this register.</t>
  </si>
  <si>
    <t>ADC Regular sequence register 5</t>
  </si>
  <si>
    <t>Port pull-up/pull-down register</t>
  </si>
  <si>
    <t>Port output type register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</si>
  <si>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Status register 2. SR2 is used for example to clear SR1 ADDR flag. ADDR have to be cleared in master mode by reading I2C_SR2 after reading I2C_SR1 which clears the SR1 register ADDR flag.</t>
    </r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</si>
  <si>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Status register 1. For example Address transmission indication can be found from SR1 and in 7-bit addressing, the SR1 register ADDR bit is set after the ACK of the byte. ADDR is not set after a NACK reception.</t>
    </r>
  </si>
  <si>
    <t>Input/Output GPIOx clock enable.</t>
  </si>
  <si>
    <t xml:space="preserve">Contains the Received or Transmitted data character, depending on whether it is read from or written to. </t>
  </si>
  <si>
    <t xml:space="preserve">Controls USARTx and for example this register determines word lenght. </t>
  </si>
  <si>
    <t>USARTx-&gt;CR1</t>
  </si>
  <si>
    <t>USARTx control register 1</t>
  </si>
  <si>
    <t>USARTx-&gt;BRR</t>
  </si>
  <si>
    <t>USARTx baud rate register</t>
  </si>
  <si>
    <t xml:space="preserve">Baudrate must be calculated to this register in order to use USARTx. </t>
  </si>
  <si>
    <t>USARTx-&gt;SR</t>
  </si>
  <si>
    <t xml:space="preserve">USARTx status register </t>
  </si>
  <si>
    <t>USARTx-&gt;DR</t>
  </si>
  <si>
    <t>USARTx-&gt;CR2</t>
  </si>
  <si>
    <t>USARTx data register</t>
  </si>
  <si>
    <t>USARTx control register 2</t>
  </si>
  <si>
    <t xml:space="preserve">For example USARTx stop bit configuration. </t>
  </si>
  <si>
    <t>USARTx status. For example indication for transmit data register empty and indication when received data transferred to USARTx_DR register.</t>
  </si>
  <si>
    <t>For example in TIMx upcounting mode, the counter counts from 0 to the auto-reload value (content of the TIMx_ARR register), then restarts from 0 and generates a counter overflow (update) event.</t>
  </si>
  <si>
    <t>When an (overflow) update event occurs, all the registers are updated and the update flag (Update Interrupt Flag UIF bit in TIMx_SR register) is set.</t>
  </si>
  <si>
    <t>Capture/Compare value. Can locate CCRx register depending output Channel (see in timer block diagram)</t>
  </si>
  <si>
    <t>External interrupt configuration register 4</t>
  </si>
  <si>
    <t>This register bits are written by software to select the source input for the EXTIx external interrupt. For example port C (PC13) for EXTI13 can be selected "SYSCFG-&gt;EXTICR[3] |= 0x0020;". (access must be EXTICR[n-1] where n is register number)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</si>
  <si>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Control register 1. For example start and stop bit generation.</t>
    </r>
  </si>
  <si>
    <t>Input pin no pull-up or pull-down, pull-up, pull-down selection.</t>
  </si>
  <si>
    <t>Reference manual 384</t>
  </si>
  <si>
    <t>Timer x prescaler (divider) for APB1 bus frequency.</t>
  </si>
  <si>
    <r>
      <t>I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 Clock control register</t>
    </r>
  </si>
  <si>
    <t>Alternate function low selection for pins. Each pin has its own alternate function. System has 16 different alternate functions for pins.</t>
  </si>
  <si>
    <t>Alternate function high selection for pins. Each pin has its own alternate function. System has 16 different alternate functions for pins.</t>
  </si>
  <si>
    <t>Peripheral clock enable register 1. Enables for example USART 2-5, timers 2-7 and I2C1-2 etc…</t>
  </si>
  <si>
    <t>This timer (systick) is dedicated to the OS, but could also be used as a standard downcounter.It is based on a 24-bit downcounter with autoreload capability and a programmable clock source. For example Systick counter enable and clock source selection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</si>
</sst>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1"/>
      <color theme="1"/>
      <name val="Times New Roman"/>
      <family val="1"/>
    </font>
    <font>
      <vertAlign val="subscript"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Fill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6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Fill="1" applyBorder="1"/>
    <xf numFmtId="0" fontId="7" fillId="0" borderId="0" xfId="0" applyFont="1" applyFill="1" applyBorder="1"/>
    <xf numFmtId="1" fontId="6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5" Type="http://schemas.openxmlformats.org/officeDocument/2006/relationships/image" Target="../media/image17.emf"/><Relationship Id="rId4" Type="http://schemas.openxmlformats.org/officeDocument/2006/relationships/image" Target="../media/image16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32844</xdr:colOff>
      <xdr:row>2</xdr:row>
      <xdr:rowOff>105104</xdr:rowOff>
    </xdr:from>
    <xdr:to>
      <xdr:col>16</xdr:col>
      <xdr:colOff>493259</xdr:colOff>
      <xdr:row>70</xdr:row>
      <xdr:rowOff>141580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758" y="486104"/>
          <a:ext cx="9624122" cy="12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313600</xdr:colOff>
      <xdr:row>29</xdr:row>
      <xdr:rowOff>8881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800000" cy="5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2583656</xdr:colOff>
      <xdr:row>1</xdr:row>
      <xdr:rowOff>273843</xdr:rowOff>
    </xdr:from>
    <xdr:to>
      <xdr:col>3</xdr:col>
      <xdr:colOff>4411266</xdr:colOff>
      <xdr:row>1</xdr:row>
      <xdr:rowOff>989414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966"/>
        <a:stretch/>
      </xdr:blipFill>
      <xdr:spPr>
        <a:xfrm>
          <a:off x="5715000" y="476249"/>
          <a:ext cx="1827610" cy="715571"/>
        </a:xfrm>
        <a:prstGeom prst="rect">
          <a:avLst/>
        </a:prstGeom>
      </xdr:spPr>
    </xdr:pic>
    <xdr:clientData/>
  </xdr:twoCellAnchor>
  <xdr:twoCellAnchor editAs="oneCell">
    <xdr:from>
      <xdr:col>3</xdr:col>
      <xdr:colOff>3571874</xdr:colOff>
      <xdr:row>2</xdr:row>
      <xdr:rowOff>11906</xdr:rowOff>
    </xdr:from>
    <xdr:to>
      <xdr:col>3</xdr:col>
      <xdr:colOff>4407420</xdr:colOff>
      <xdr:row>2</xdr:row>
      <xdr:rowOff>584748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7765" y="1214437"/>
          <a:ext cx="835546" cy="572842"/>
        </a:xfrm>
        <a:prstGeom prst="rect">
          <a:avLst/>
        </a:prstGeom>
      </xdr:spPr>
    </xdr:pic>
    <xdr:clientData/>
  </xdr:twoCellAnchor>
  <xdr:twoCellAnchor editAs="oneCell">
    <xdr:from>
      <xdr:col>3</xdr:col>
      <xdr:colOff>3596253</xdr:colOff>
      <xdr:row>8</xdr:row>
      <xdr:rowOff>8334</xdr:rowOff>
    </xdr:from>
    <xdr:to>
      <xdr:col>3</xdr:col>
      <xdr:colOff>4435705</xdr:colOff>
      <xdr:row>8</xdr:row>
      <xdr:rowOff>613171</xdr:rowOff>
    </xdr:to>
    <xdr:pic>
      <xdr:nvPicPr>
        <xdr:cNvPr id="4" name="Picture 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299"/>
        <a:stretch/>
      </xdr:blipFill>
      <xdr:spPr bwMode="auto">
        <a:xfrm>
          <a:off x="6912144" y="1818084"/>
          <a:ext cx="839452" cy="604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3468208</xdr:colOff>
      <xdr:row>3</xdr:row>
      <xdr:rowOff>34487</xdr:rowOff>
    </xdr:from>
    <xdr:to>
      <xdr:col>3</xdr:col>
      <xdr:colOff>4462380</xdr:colOff>
      <xdr:row>3</xdr:row>
      <xdr:rowOff>663626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5536" y="1840953"/>
          <a:ext cx="994172" cy="6291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1037897</xdr:colOff>
      <xdr:row>10</xdr:row>
      <xdr:rowOff>1031328</xdr:rowOff>
    </xdr:from>
    <xdr:ext cx="2299797" cy="34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4355225" y="6490138"/>
              <a:ext cx="2299797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i-FI" sz="1100" b="0" i="0">
                        <a:latin typeface="Cambria Math" panose="02040503050406030204" pitchFamily="18" charset="0"/>
                      </a:rPr>
                      <m:t>USARTDIV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</a:rPr>
                              <m:t>CK</m:t>
                            </m:r>
                          </m:sub>
                        </m:sSub>
                      </m:num>
                      <m:den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d>
                          <m:dPr>
                            <m:ctrlP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2−</m:t>
                            </m:r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OVER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</m:t>
                            </m:r>
                          </m:e>
                        </m:d>
                        <m:r>
                          <a:rPr lang="fi-FI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BAUD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355225" y="6490138"/>
              <a:ext cx="2299797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USARTDIV=𝑓_CK/(8</a:t>
              </a:r>
              <a:r>
                <a:rPr lang="fi-FI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∙(2−OVER8)∙BAUD)</a:t>
              </a:r>
              <a:endParaRPr lang="fi-FI" sz="1100"/>
            </a:p>
          </xdr:txBody>
        </xdr:sp>
      </mc:Fallback>
    </mc:AlternateContent>
    <xdr:clientData/>
  </xdr:oneCellAnchor>
  <xdr:twoCellAnchor editAs="oneCell">
    <xdr:from>
      <xdr:col>3</xdr:col>
      <xdr:colOff>755431</xdr:colOff>
      <xdr:row>11</xdr:row>
      <xdr:rowOff>689743</xdr:rowOff>
    </xdr:from>
    <xdr:to>
      <xdr:col>3</xdr:col>
      <xdr:colOff>4285593</xdr:colOff>
      <xdr:row>11</xdr:row>
      <xdr:rowOff>1492311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2759" y="7771088"/>
          <a:ext cx="3530162" cy="802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2502775</xdr:colOff>
      <xdr:row>15</xdr:row>
      <xdr:rowOff>1215258</xdr:rowOff>
    </xdr:from>
    <xdr:to>
      <xdr:col>3</xdr:col>
      <xdr:colOff>3954516</xdr:colOff>
      <xdr:row>15</xdr:row>
      <xdr:rowOff>1919381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0103" y="12257689"/>
          <a:ext cx="1451741" cy="704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1103586</xdr:colOff>
      <xdr:row>15</xdr:row>
      <xdr:rowOff>1018189</xdr:rowOff>
    </xdr:from>
    <xdr:to>
      <xdr:col>3</xdr:col>
      <xdr:colOff>1779861</xdr:colOff>
      <xdr:row>15</xdr:row>
      <xdr:rowOff>1913539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0914" y="12060620"/>
          <a:ext cx="676275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</xdr:row>
      <xdr:rowOff>123825</xdr:rowOff>
    </xdr:from>
    <xdr:to>
      <xdr:col>14</xdr:col>
      <xdr:colOff>561975</xdr:colOff>
      <xdr:row>33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95325"/>
          <a:ext cx="8715375" cy="561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419100</xdr:colOff>
      <xdr:row>7</xdr:row>
      <xdr:rowOff>171450</xdr:rowOff>
    </xdr:from>
    <xdr:to>
      <xdr:col>20</xdr:col>
      <xdr:colOff>79483</xdr:colOff>
      <xdr:row>24</xdr:row>
      <xdr:rowOff>47626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1609725"/>
          <a:ext cx="5756383" cy="3114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234319</xdr:colOff>
      <xdr:row>34</xdr:row>
      <xdr:rowOff>86590</xdr:rowOff>
    </xdr:from>
    <xdr:to>
      <xdr:col>11</xdr:col>
      <xdr:colOff>175255</xdr:colOff>
      <xdr:row>62</xdr:row>
      <xdr:rowOff>143740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9" y="6667499"/>
          <a:ext cx="6608436" cy="539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15688</xdr:colOff>
      <xdr:row>36</xdr:row>
      <xdr:rowOff>130549</xdr:rowOff>
    </xdr:from>
    <xdr:to>
      <xdr:col>20</xdr:col>
      <xdr:colOff>281189</xdr:colOff>
      <xdr:row>53</xdr:row>
      <xdr:rowOff>6725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1982" y="7089402"/>
          <a:ext cx="5711560" cy="3114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106023</xdr:colOff>
      <xdr:row>10</xdr:row>
      <xdr:rowOff>134929</xdr:rowOff>
    </xdr:from>
    <xdr:to>
      <xdr:col>5</xdr:col>
      <xdr:colOff>432829</xdr:colOff>
      <xdr:row>13</xdr:row>
      <xdr:rowOff>90071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944" y="1909587"/>
          <a:ext cx="3841030" cy="526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152912</xdr:colOff>
      <xdr:row>7</xdr:row>
      <xdr:rowOff>148431</xdr:rowOff>
    </xdr:from>
    <xdr:ext cx="2299797" cy="345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84833" y="1351589"/>
              <a:ext cx="2299797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i-FI" sz="1100" b="0" i="0">
                        <a:latin typeface="Cambria Math" panose="02040503050406030204" pitchFamily="18" charset="0"/>
                      </a:rPr>
                      <m:t>USARTDIV</m:t>
                    </m:r>
                    <m:r>
                      <a:rPr lang="fi-FI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fi-FI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i-FI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</a:rPr>
                              <m:t>CK</m:t>
                            </m:r>
                          </m:sub>
                        </m:sSub>
                      </m:num>
                      <m:den>
                        <m:r>
                          <a:rPr lang="fi-FI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fi-FI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d>
                          <m:dPr>
                            <m:ctrlP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2−</m:t>
                            </m:r>
                            <m:r>
                              <m:rPr>
                                <m:sty m:val="p"/>
                              </m:rPr>
                              <a:rPr lang="fi-FI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OVER</m:t>
                            </m:r>
                            <m:r>
                              <a:rPr lang="fi-FI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8</m:t>
                            </m:r>
                          </m:e>
                        </m:d>
                        <m:r>
                          <a:rPr lang="fi-FI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fi-FI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BAUD</m:t>
                        </m:r>
                      </m:den>
                    </m:f>
                  </m:oMath>
                </m:oMathPara>
              </a14:m>
              <a:endParaRPr lang="fi-FI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84833" y="1351589"/>
              <a:ext cx="2299797" cy="345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i-FI" sz="1100" b="0" i="0">
                  <a:latin typeface="Cambria Math" panose="02040503050406030204" pitchFamily="18" charset="0"/>
                </a:rPr>
                <a:t>USARTDIV=𝑓_CK/(8</a:t>
              </a:r>
              <a:r>
                <a:rPr lang="fi-FI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∙(2−OVER8)∙BAUD)</a:t>
              </a:r>
              <a:endParaRPr lang="fi-FI" sz="1100"/>
            </a:p>
          </xdr:txBody>
        </xdr:sp>
      </mc:Fallback>
    </mc:AlternateContent>
    <xdr:clientData/>
  </xdr:oneCellAnchor>
  <xdr:twoCellAnchor editAs="oneCell">
    <xdr:from>
      <xdr:col>0</xdr:col>
      <xdr:colOff>441158</xdr:colOff>
      <xdr:row>18</xdr:row>
      <xdr:rowOff>40107</xdr:rowOff>
    </xdr:from>
    <xdr:to>
      <xdr:col>6</xdr:col>
      <xdr:colOff>902091</xdr:colOff>
      <xdr:row>23</xdr:row>
      <xdr:rowOff>151653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158" y="3569370"/>
          <a:ext cx="5868402" cy="106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406066</xdr:colOff>
      <xdr:row>12</xdr:row>
      <xdr:rowOff>75196</xdr:rowOff>
    </xdr:from>
    <xdr:to>
      <xdr:col>19</xdr:col>
      <xdr:colOff>108786</xdr:colOff>
      <xdr:row>16</xdr:row>
      <xdr:rowOff>15541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4605" y="2411328"/>
          <a:ext cx="8465720" cy="762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839838</xdr:colOff>
      <xdr:row>0</xdr:row>
      <xdr:rowOff>184355</xdr:rowOff>
    </xdr:from>
    <xdr:to>
      <xdr:col>12</xdr:col>
      <xdr:colOff>393597</xdr:colOff>
      <xdr:row>24</xdr:row>
      <xdr:rowOff>181487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3951" y="184355"/>
          <a:ext cx="2943840" cy="4769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481370</xdr:colOff>
      <xdr:row>0</xdr:row>
      <xdr:rowOff>0</xdr:rowOff>
    </xdr:from>
    <xdr:to>
      <xdr:col>20</xdr:col>
      <xdr:colOff>390729</xdr:colOff>
      <xdr:row>11</xdr:row>
      <xdr:rowOff>182921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5564" y="0"/>
          <a:ext cx="4825488" cy="2364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190500</xdr:colOff>
      <xdr:row>51</xdr:row>
      <xdr:rowOff>134324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087" t="14429" r="15330" b="2958"/>
        <a:stretch/>
      </xdr:blipFill>
      <xdr:spPr>
        <a:xfrm>
          <a:off x="0" y="0"/>
          <a:ext cx="13661571" cy="98498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17</xdr:col>
      <xdr:colOff>542925</xdr:colOff>
      <xdr:row>45</xdr:row>
      <xdr:rowOff>132834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999"/>
          <a:ext cx="10296525" cy="8324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47625</xdr:rowOff>
    </xdr:from>
    <xdr:to>
      <xdr:col>16</xdr:col>
      <xdr:colOff>532175</xdr:colOff>
      <xdr:row>30</xdr:row>
      <xdr:rowOff>46911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47625"/>
          <a:ext cx="9800000" cy="5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zoomScale="130" zoomScaleNormal="130" workbookViewId="0">
      <selection activeCell="I2" sqref="I2"/>
    </sheetView>
  </sheetViews>
  <sheetFormatPr defaultRowHeight="15" x14ac:dyDescent="0.25"/>
  <sheetData>
    <row r="2" spans="2:2" ht="23.25" x14ac:dyDescent="0.35">
      <c r="B2" s="11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zoomScaleNormal="100" workbookViewId="0">
      <selection activeCell="C7" sqref="C7"/>
    </sheetView>
  </sheetViews>
  <sheetFormatPr defaultRowHeight="15.75" x14ac:dyDescent="0.25"/>
  <cols>
    <col min="1" max="1" width="34.7109375" style="1" bestFit="1" customWidth="1"/>
    <col min="2" max="2" width="31.7109375" style="7" customWidth="1"/>
    <col min="3" max="3" width="59.85546875" style="7" customWidth="1"/>
  </cols>
  <sheetData>
    <row r="1" spans="1:3" x14ac:dyDescent="0.25">
      <c r="A1" s="8" t="s">
        <v>0</v>
      </c>
      <c r="B1" s="9" t="s">
        <v>1</v>
      </c>
      <c r="C1" s="10" t="s">
        <v>189</v>
      </c>
    </row>
    <row r="2" spans="1:3" ht="47.25" x14ac:dyDescent="0.25">
      <c r="A2" s="2" t="s">
        <v>3</v>
      </c>
      <c r="B2" s="3" t="s">
        <v>6</v>
      </c>
      <c r="C2" s="3" t="s">
        <v>181</v>
      </c>
    </row>
    <row r="3" spans="1:3" ht="31.5" x14ac:dyDescent="0.25">
      <c r="A3" s="2" t="s">
        <v>2</v>
      </c>
      <c r="B3" s="3" t="s">
        <v>5</v>
      </c>
      <c r="C3" s="3" t="s">
        <v>182</v>
      </c>
    </row>
    <row r="4" spans="1:3" x14ac:dyDescent="0.25">
      <c r="A4" s="2" t="s">
        <v>12</v>
      </c>
      <c r="B4" s="3" t="s">
        <v>13</v>
      </c>
      <c r="C4" s="3" t="s">
        <v>225</v>
      </c>
    </row>
    <row r="5" spans="1:3" ht="47.25" x14ac:dyDescent="0.25">
      <c r="A5" s="2" t="s">
        <v>16</v>
      </c>
      <c r="B5" s="3" t="s">
        <v>15</v>
      </c>
      <c r="C5" s="3" t="s">
        <v>257</v>
      </c>
    </row>
    <row r="6" spans="1:3" ht="47.25" x14ac:dyDescent="0.25">
      <c r="A6" s="2" t="s">
        <v>143</v>
      </c>
      <c r="B6" s="3" t="s">
        <v>142</v>
      </c>
      <c r="C6" s="3" t="s">
        <v>258</v>
      </c>
    </row>
    <row r="7" spans="1:3" ht="18" customHeight="1" x14ac:dyDescent="0.25">
      <c r="A7" s="2" t="s">
        <v>101</v>
      </c>
      <c r="B7" s="3" t="s">
        <v>227</v>
      </c>
      <c r="C7" s="3" t="s">
        <v>253</v>
      </c>
    </row>
    <row r="8" spans="1:3" ht="31.5" x14ac:dyDescent="0.25">
      <c r="A8" s="2" t="s">
        <v>138</v>
      </c>
      <c r="B8" s="3" t="s">
        <v>228</v>
      </c>
      <c r="C8" s="3" t="s">
        <v>186</v>
      </c>
    </row>
    <row r="9" spans="1:3" x14ac:dyDescent="0.25">
      <c r="A9" s="2" t="s">
        <v>8</v>
      </c>
      <c r="B9" s="3" t="s">
        <v>9</v>
      </c>
      <c r="C9" s="3" t="s">
        <v>231</v>
      </c>
    </row>
    <row r="10" spans="1:3" ht="31.5" x14ac:dyDescent="0.25">
      <c r="A10" s="2" t="s">
        <v>14</v>
      </c>
      <c r="B10" s="3" t="s">
        <v>50</v>
      </c>
      <c r="C10" s="3" t="s">
        <v>259</v>
      </c>
    </row>
    <row r="11" spans="1:3" ht="31.5" x14ac:dyDescent="0.25">
      <c r="A11" s="2" t="s">
        <v>236</v>
      </c>
      <c r="B11" s="3" t="s">
        <v>237</v>
      </c>
      <c r="C11" s="3" t="s">
        <v>238</v>
      </c>
    </row>
    <row r="12" spans="1:3" ht="31.5" x14ac:dyDescent="0.25">
      <c r="A12" s="2" t="s">
        <v>234</v>
      </c>
      <c r="B12" s="3" t="s">
        <v>235</v>
      </c>
      <c r="C12" s="3" t="s">
        <v>233</v>
      </c>
    </row>
    <row r="13" spans="1:3" ht="47.25" x14ac:dyDescent="0.25">
      <c r="A13" s="2" t="s">
        <v>239</v>
      </c>
      <c r="B13" s="3" t="s">
        <v>240</v>
      </c>
      <c r="C13" s="3" t="s">
        <v>246</v>
      </c>
    </row>
    <row r="14" spans="1:3" ht="31.5" x14ac:dyDescent="0.25">
      <c r="A14" s="2" t="s">
        <v>241</v>
      </c>
      <c r="B14" s="3" t="s">
        <v>243</v>
      </c>
      <c r="C14" s="3" t="s">
        <v>232</v>
      </c>
    </row>
    <row r="15" spans="1:3" x14ac:dyDescent="0.25">
      <c r="A15" s="2" t="s">
        <v>242</v>
      </c>
      <c r="B15" s="3" t="s">
        <v>244</v>
      </c>
      <c r="C15" s="3" t="s">
        <v>245</v>
      </c>
    </row>
    <row r="16" spans="1:3" ht="78.75" x14ac:dyDescent="0.25">
      <c r="A16" s="2" t="s">
        <v>42</v>
      </c>
      <c r="B16" s="3" t="s">
        <v>43</v>
      </c>
      <c r="C16" s="3" t="s">
        <v>260</v>
      </c>
    </row>
    <row r="17" spans="1:3" ht="31.5" x14ac:dyDescent="0.25">
      <c r="A17" s="2" t="s">
        <v>44</v>
      </c>
      <c r="B17" s="3" t="s">
        <v>45</v>
      </c>
      <c r="C17" s="3" t="s">
        <v>197</v>
      </c>
    </row>
    <row r="18" spans="1:3" x14ac:dyDescent="0.25">
      <c r="A18" s="2" t="s">
        <v>48</v>
      </c>
      <c r="B18" s="3" t="s">
        <v>47</v>
      </c>
      <c r="C18" s="3" t="s">
        <v>198</v>
      </c>
    </row>
    <row r="19" spans="1:3" ht="31.5" x14ac:dyDescent="0.25">
      <c r="A19" s="2" t="s">
        <v>51</v>
      </c>
      <c r="B19" s="3" t="s">
        <v>52</v>
      </c>
      <c r="C19" s="3" t="s">
        <v>199</v>
      </c>
    </row>
    <row r="20" spans="1:3" x14ac:dyDescent="0.25">
      <c r="A20" s="2" t="s">
        <v>53</v>
      </c>
      <c r="B20" s="3" t="s">
        <v>54</v>
      </c>
      <c r="C20" s="3" t="s">
        <v>255</v>
      </c>
    </row>
    <row r="21" spans="1:3" ht="63" customHeight="1" x14ac:dyDescent="0.25">
      <c r="A21" s="2" t="s">
        <v>57</v>
      </c>
      <c r="B21" s="3" t="s">
        <v>56</v>
      </c>
      <c r="C21" s="3" t="s">
        <v>247</v>
      </c>
    </row>
    <row r="22" spans="1:3" ht="47.25" x14ac:dyDescent="0.25">
      <c r="A22" s="2" t="s">
        <v>59</v>
      </c>
      <c r="B22" s="3" t="s">
        <v>61</v>
      </c>
      <c r="C22" s="4" t="s">
        <v>248</v>
      </c>
    </row>
    <row r="23" spans="1:3" ht="31.5" x14ac:dyDescent="0.25">
      <c r="A23" s="2" t="s">
        <v>62</v>
      </c>
      <c r="B23" s="3" t="s">
        <v>63</v>
      </c>
      <c r="C23" s="3" t="s">
        <v>202</v>
      </c>
    </row>
    <row r="24" spans="1:3" x14ac:dyDescent="0.25">
      <c r="A24" s="2" t="s">
        <v>65</v>
      </c>
      <c r="B24" s="3" t="s">
        <v>66</v>
      </c>
      <c r="C24" s="3" t="s">
        <v>203</v>
      </c>
    </row>
    <row r="25" spans="1:3" ht="31.5" x14ac:dyDescent="0.25">
      <c r="A25" s="2" t="s">
        <v>68</v>
      </c>
      <c r="B25" s="3" t="s">
        <v>69</v>
      </c>
      <c r="C25" s="3" t="s">
        <v>204</v>
      </c>
    </row>
    <row r="26" spans="1:3" ht="31.5" x14ac:dyDescent="0.25">
      <c r="A26" s="2" t="s">
        <v>71</v>
      </c>
      <c r="B26" s="3" t="s">
        <v>72</v>
      </c>
      <c r="C26" s="3" t="s">
        <v>249</v>
      </c>
    </row>
    <row r="27" spans="1:3" ht="63" x14ac:dyDescent="0.25">
      <c r="A27" s="2" t="s">
        <v>74</v>
      </c>
      <c r="B27" s="3" t="s">
        <v>75</v>
      </c>
      <c r="C27" s="3" t="s">
        <v>206</v>
      </c>
    </row>
    <row r="28" spans="1:3" ht="31.5" x14ac:dyDescent="0.25">
      <c r="A28" s="2" t="s">
        <v>106</v>
      </c>
      <c r="B28" s="3" t="s">
        <v>107</v>
      </c>
      <c r="C28" s="3" t="s">
        <v>207</v>
      </c>
    </row>
    <row r="29" spans="1:3" x14ac:dyDescent="0.25">
      <c r="A29" s="2" t="s">
        <v>88</v>
      </c>
      <c r="B29" s="3" t="s">
        <v>78</v>
      </c>
      <c r="C29" s="3" t="s">
        <v>208</v>
      </c>
    </row>
    <row r="30" spans="1:3" x14ac:dyDescent="0.25">
      <c r="A30" s="2" t="s">
        <v>89</v>
      </c>
      <c r="B30" s="3" t="s">
        <v>81</v>
      </c>
      <c r="C30" s="3" t="s">
        <v>209</v>
      </c>
    </row>
    <row r="31" spans="1:3" ht="65.25" customHeight="1" x14ac:dyDescent="0.25">
      <c r="A31" s="2" t="s">
        <v>82</v>
      </c>
      <c r="B31" s="3" t="s">
        <v>250</v>
      </c>
      <c r="C31" s="4" t="s">
        <v>251</v>
      </c>
    </row>
    <row r="32" spans="1:3" ht="31.5" x14ac:dyDescent="0.25">
      <c r="A32" s="2" t="s">
        <v>84</v>
      </c>
      <c r="B32" s="3" t="s">
        <v>90</v>
      </c>
      <c r="C32" s="3" t="s">
        <v>210</v>
      </c>
    </row>
    <row r="33" spans="1:3" ht="31.5" x14ac:dyDescent="0.25">
      <c r="A33" s="2" t="s">
        <v>85</v>
      </c>
      <c r="B33" s="3" t="s">
        <v>93</v>
      </c>
      <c r="C33" s="3" t="s">
        <v>211</v>
      </c>
    </row>
    <row r="34" spans="1:3" ht="31.5" x14ac:dyDescent="0.25">
      <c r="A34" s="2" t="s">
        <v>86</v>
      </c>
      <c r="B34" s="3" t="s">
        <v>94</v>
      </c>
      <c r="C34" s="3" t="s">
        <v>212</v>
      </c>
    </row>
    <row r="35" spans="1:3" x14ac:dyDescent="0.25">
      <c r="A35" s="2" t="s">
        <v>87</v>
      </c>
      <c r="B35" s="3" t="s">
        <v>121</v>
      </c>
      <c r="C35" s="3" t="s">
        <v>213</v>
      </c>
    </row>
    <row r="36" spans="1:3" ht="47.25" x14ac:dyDescent="0.25">
      <c r="A36" s="2" t="s">
        <v>98</v>
      </c>
      <c r="B36" s="3" t="s">
        <v>99</v>
      </c>
      <c r="C36" s="3" t="s">
        <v>214</v>
      </c>
    </row>
    <row r="37" spans="1:3" ht="31.5" x14ac:dyDescent="0.25">
      <c r="A37" s="2" t="s">
        <v>112</v>
      </c>
      <c r="B37" s="3" t="s">
        <v>113</v>
      </c>
      <c r="C37" s="4" t="s">
        <v>116</v>
      </c>
    </row>
    <row r="38" spans="1:3" ht="31.5" x14ac:dyDescent="0.25">
      <c r="A38" s="2" t="s">
        <v>114</v>
      </c>
      <c r="B38" s="3" t="s">
        <v>120</v>
      </c>
      <c r="C38" s="4" t="s">
        <v>115</v>
      </c>
    </row>
    <row r="39" spans="1:3" ht="47.25" x14ac:dyDescent="0.25">
      <c r="A39" s="2" t="s">
        <v>110</v>
      </c>
      <c r="B39" s="3" t="s">
        <v>111</v>
      </c>
      <c r="C39" s="4" t="s">
        <v>216</v>
      </c>
    </row>
    <row r="40" spans="1:3" x14ac:dyDescent="0.25">
      <c r="A40" s="2" t="s">
        <v>117</v>
      </c>
      <c r="B40" s="3" t="s">
        <v>119</v>
      </c>
      <c r="C40" s="4" t="s">
        <v>217</v>
      </c>
    </row>
    <row r="41" spans="1:3" ht="31.5" x14ac:dyDescent="0.25">
      <c r="A41" s="2" t="s">
        <v>122</v>
      </c>
      <c r="B41" s="3" t="s">
        <v>123</v>
      </c>
      <c r="C41" s="4" t="s">
        <v>124</v>
      </c>
    </row>
    <row r="42" spans="1:3" ht="78.75" x14ac:dyDescent="0.25">
      <c r="A42" s="2" t="s">
        <v>126</v>
      </c>
      <c r="B42" s="3" t="s">
        <v>226</v>
      </c>
      <c r="C42" s="4" t="s">
        <v>218</v>
      </c>
    </row>
    <row r="43" spans="1:3" x14ac:dyDescent="0.25">
      <c r="A43" s="2" t="s">
        <v>129</v>
      </c>
      <c r="B43" s="3" t="s">
        <v>131</v>
      </c>
      <c r="C43" s="4" t="s">
        <v>219</v>
      </c>
    </row>
    <row r="44" spans="1:3" x14ac:dyDescent="0.25">
      <c r="A44" s="2" t="s">
        <v>132</v>
      </c>
      <c r="B44" s="3" t="s">
        <v>133</v>
      </c>
      <c r="C44" s="3" t="s">
        <v>220</v>
      </c>
    </row>
    <row r="45" spans="1:3" ht="31.5" x14ac:dyDescent="0.25">
      <c r="A45" s="2" t="s">
        <v>135</v>
      </c>
      <c r="B45" s="3" t="s">
        <v>136</v>
      </c>
      <c r="C45" s="3" t="s">
        <v>221</v>
      </c>
    </row>
    <row r="46" spans="1:3" ht="33.75" x14ac:dyDescent="0.25">
      <c r="A46" s="2" t="s">
        <v>145</v>
      </c>
      <c r="B46" s="3" t="s">
        <v>152</v>
      </c>
      <c r="C46" s="3" t="s">
        <v>252</v>
      </c>
    </row>
    <row r="47" spans="1:3" ht="31.5" x14ac:dyDescent="0.25">
      <c r="A47" s="2" t="s">
        <v>146</v>
      </c>
      <c r="B47" s="3" t="s">
        <v>153</v>
      </c>
      <c r="C47" s="3" t="s">
        <v>222</v>
      </c>
    </row>
    <row r="48" spans="1:3" ht="18" x14ac:dyDescent="0.25">
      <c r="A48" s="2" t="s">
        <v>147</v>
      </c>
      <c r="B48" s="3" t="s">
        <v>256</v>
      </c>
      <c r="C48" s="3" t="s">
        <v>224</v>
      </c>
    </row>
    <row r="49" spans="1:3" ht="18" x14ac:dyDescent="0.25">
      <c r="A49" s="2" t="s">
        <v>148</v>
      </c>
      <c r="B49" s="3" t="s">
        <v>173</v>
      </c>
      <c r="C49" s="3" t="s">
        <v>223</v>
      </c>
    </row>
    <row r="50" spans="1:3" ht="65.25" x14ac:dyDescent="0.25">
      <c r="A50" s="2" t="s">
        <v>150</v>
      </c>
      <c r="B50" s="3" t="s">
        <v>175</v>
      </c>
      <c r="C50" s="3" t="s">
        <v>230</v>
      </c>
    </row>
    <row r="51" spans="1:3" ht="65.25" x14ac:dyDescent="0.25">
      <c r="A51" s="2" t="s">
        <v>149</v>
      </c>
      <c r="B51" s="3" t="s">
        <v>176</v>
      </c>
      <c r="C51" s="3" t="s">
        <v>229</v>
      </c>
    </row>
    <row r="52" spans="1:3" ht="18" x14ac:dyDescent="0.25">
      <c r="A52" s="2" t="s">
        <v>151</v>
      </c>
      <c r="B52" s="3" t="s">
        <v>177</v>
      </c>
      <c r="C52" s="4" t="s">
        <v>178</v>
      </c>
    </row>
  </sheetData>
  <pageMargins left="0.7" right="0.7" top="0.75" bottom="0.75" header="0.3" footer="0.3"/>
  <pageSetup paperSize="9" orientation="landscape" r:id="rId1"/>
  <headerFooter>
    <oddHeader>&amp;C&amp;P(&amp;N)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115" zoomScaleNormal="115" workbookViewId="0">
      <pane ySplit="1" topLeftCell="A2" activePane="bottomLeft" state="frozen"/>
      <selection activeCell="A10" sqref="A10"/>
      <selection pane="bottomLeft" activeCell="A10" sqref="A10"/>
    </sheetView>
  </sheetViews>
  <sheetFormatPr defaultRowHeight="15.75" x14ac:dyDescent="0.25"/>
  <cols>
    <col min="1" max="1" width="34.7109375" style="1" bestFit="1" customWidth="1"/>
    <col min="2" max="2" width="31.7109375" style="7" customWidth="1"/>
    <col min="3" max="3" width="41.85546875" style="7" customWidth="1"/>
    <col min="4" max="4" width="70" style="6" customWidth="1"/>
    <col min="5" max="5" width="23.42578125" style="1" bestFit="1" customWidth="1"/>
    <col min="6" max="16384" width="9.140625" style="1"/>
  </cols>
  <sheetData>
    <row r="1" spans="1:4" x14ac:dyDescent="0.25">
      <c r="A1" s="8" t="s">
        <v>0</v>
      </c>
      <c r="B1" s="9" t="s">
        <v>1</v>
      </c>
      <c r="C1" s="10" t="s">
        <v>189</v>
      </c>
      <c r="D1" s="10" t="s">
        <v>185</v>
      </c>
    </row>
    <row r="2" spans="1:4" ht="94.5" x14ac:dyDescent="0.25">
      <c r="A2" s="2" t="s">
        <v>3</v>
      </c>
      <c r="B2" s="3" t="s">
        <v>6</v>
      </c>
      <c r="C2" s="3" t="s">
        <v>181</v>
      </c>
      <c r="D2" s="3" t="s">
        <v>4</v>
      </c>
    </row>
    <row r="3" spans="1:4" ht="48" customHeight="1" x14ac:dyDescent="0.25">
      <c r="A3" s="2" t="s">
        <v>2</v>
      </c>
      <c r="B3" s="3" t="s">
        <v>5</v>
      </c>
      <c r="C3" s="3" t="s">
        <v>182</v>
      </c>
      <c r="D3" s="3" t="s">
        <v>7</v>
      </c>
    </row>
    <row r="4" spans="1:4" ht="53.25" customHeight="1" x14ac:dyDescent="0.25">
      <c r="A4" s="2" t="s">
        <v>12</v>
      </c>
      <c r="B4" s="3" t="s">
        <v>13</v>
      </c>
      <c r="C4" s="3" t="s">
        <v>225</v>
      </c>
      <c r="D4" s="3" t="s">
        <v>18</v>
      </c>
    </row>
    <row r="5" spans="1:4" ht="141.75" x14ac:dyDescent="0.25">
      <c r="A5" s="2" t="s">
        <v>16</v>
      </c>
      <c r="B5" s="3" t="s">
        <v>15</v>
      </c>
      <c r="C5" s="3" t="s">
        <v>183</v>
      </c>
      <c r="D5" s="3" t="s">
        <v>77</v>
      </c>
    </row>
    <row r="6" spans="1:4" ht="63" x14ac:dyDescent="0.25">
      <c r="A6" s="2" t="s">
        <v>143</v>
      </c>
      <c r="B6" s="3" t="s">
        <v>142</v>
      </c>
      <c r="C6" s="3" t="s">
        <v>183</v>
      </c>
      <c r="D6" s="4" t="s">
        <v>144</v>
      </c>
    </row>
    <row r="7" spans="1:4" ht="76.5" customHeight="1" x14ac:dyDescent="0.25">
      <c r="A7" s="2" t="s">
        <v>101</v>
      </c>
      <c r="B7" s="3" t="s">
        <v>102</v>
      </c>
      <c r="C7" s="3" t="s">
        <v>184</v>
      </c>
      <c r="D7" s="3" t="s">
        <v>100</v>
      </c>
    </row>
    <row r="8" spans="1:4" ht="63" x14ac:dyDescent="0.25">
      <c r="A8" s="2" t="s">
        <v>138</v>
      </c>
      <c r="B8" s="3" t="s">
        <v>139</v>
      </c>
      <c r="C8" s="3" t="s">
        <v>186</v>
      </c>
      <c r="D8" s="3" t="s">
        <v>140</v>
      </c>
    </row>
    <row r="9" spans="1:4" ht="53.25" customHeight="1" x14ac:dyDescent="0.25">
      <c r="A9" s="2" t="s">
        <v>8</v>
      </c>
      <c r="B9" s="3" t="s">
        <v>9</v>
      </c>
      <c r="C9" s="3" t="s">
        <v>187</v>
      </c>
      <c r="D9" s="3" t="s">
        <v>11</v>
      </c>
    </row>
    <row r="10" spans="1:4" ht="54.75" customHeight="1" x14ac:dyDescent="0.25">
      <c r="A10" s="2" t="s">
        <v>14</v>
      </c>
      <c r="B10" s="3" t="s">
        <v>50</v>
      </c>
      <c r="C10" s="3" t="s">
        <v>188</v>
      </c>
      <c r="D10" s="3" t="s">
        <v>141</v>
      </c>
    </row>
    <row r="11" spans="1:4" ht="127.5" customHeight="1" x14ac:dyDescent="0.25">
      <c r="A11" s="2" t="s">
        <v>19</v>
      </c>
      <c r="B11" s="3" t="s">
        <v>20</v>
      </c>
      <c r="C11" s="3" t="s">
        <v>190</v>
      </c>
      <c r="D11" s="4" t="s">
        <v>31</v>
      </c>
    </row>
    <row r="12" spans="1:4" ht="123" customHeight="1" x14ac:dyDescent="0.25">
      <c r="A12" s="2" t="s">
        <v>32</v>
      </c>
      <c r="B12" s="3" t="s">
        <v>33</v>
      </c>
      <c r="C12" s="3" t="s">
        <v>191</v>
      </c>
      <c r="D12" s="4" t="s">
        <v>103</v>
      </c>
    </row>
    <row r="13" spans="1:4" ht="78.75" x14ac:dyDescent="0.25">
      <c r="A13" s="2" t="s">
        <v>34</v>
      </c>
      <c r="B13" s="3" t="s">
        <v>36</v>
      </c>
      <c r="C13" s="3" t="s">
        <v>192</v>
      </c>
      <c r="D13" s="4" t="s">
        <v>104</v>
      </c>
    </row>
    <row r="14" spans="1:4" ht="47.25" x14ac:dyDescent="0.25">
      <c r="A14" s="2" t="s">
        <v>35</v>
      </c>
      <c r="B14" s="3" t="s">
        <v>37</v>
      </c>
      <c r="C14" s="3" t="s">
        <v>193</v>
      </c>
      <c r="D14" s="4" t="s">
        <v>38</v>
      </c>
    </row>
    <row r="15" spans="1:4" ht="94.5" x14ac:dyDescent="0.25">
      <c r="A15" s="2" t="s">
        <v>39</v>
      </c>
      <c r="B15" s="3" t="s">
        <v>40</v>
      </c>
      <c r="C15" s="3" t="s">
        <v>194</v>
      </c>
      <c r="D15" s="4" t="s">
        <v>41</v>
      </c>
    </row>
    <row r="16" spans="1:4" ht="160.5" customHeight="1" x14ac:dyDescent="0.25">
      <c r="A16" s="2" t="s">
        <v>42</v>
      </c>
      <c r="B16" s="3" t="s">
        <v>43</v>
      </c>
      <c r="C16" s="3" t="s">
        <v>196</v>
      </c>
      <c r="D16" s="4" t="s">
        <v>195</v>
      </c>
    </row>
    <row r="17" spans="1:4" ht="31.5" x14ac:dyDescent="0.25">
      <c r="A17" s="2" t="s">
        <v>44</v>
      </c>
      <c r="B17" s="3" t="s">
        <v>45</v>
      </c>
      <c r="C17" s="3" t="s">
        <v>197</v>
      </c>
      <c r="D17" s="4" t="s">
        <v>46</v>
      </c>
    </row>
    <row r="18" spans="1:4" ht="31.5" x14ac:dyDescent="0.25">
      <c r="A18" s="2" t="s">
        <v>48</v>
      </c>
      <c r="B18" s="3" t="s">
        <v>47</v>
      </c>
      <c r="C18" s="3" t="s">
        <v>198</v>
      </c>
      <c r="D18" s="4" t="s">
        <v>49</v>
      </c>
    </row>
    <row r="19" spans="1:4" ht="31.5" x14ac:dyDescent="0.25">
      <c r="A19" s="2" t="s">
        <v>51</v>
      </c>
      <c r="B19" s="3" t="s">
        <v>52</v>
      </c>
      <c r="C19" s="3" t="s">
        <v>199</v>
      </c>
      <c r="D19" s="3" t="s">
        <v>109</v>
      </c>
    </row>
    <row r="20" spans="1:4" ht="34.5" x14ac:dyDescent="0.25">
      <c r="A20" s="2" t="s">
        <v>53</v>
      </c>
      <c r="B20" s="3" t="s">
        <v>54</v>
      </c>
      <c r="C20" s="3" t="s">
        <v>200</v>
      </c>
      <c r="D20" s="4" t="s">
        <v>55</v>
      </c>
    </row>
    <row r="21" spans="1:4" ht="78.75" x14ac:dyDescent="0.25">
      <c r="A21" s="2" t="s">
        <v>57</v>
      </c>
      <c r="B21" s="3" t="s">
        <v>56</v>
      </c>
      <c r="C21" s="3" t="s">
        <v>201</v>
      </c>
      <c r="D21" s="4" t="s">
        <v>58</v>
      </c>
    </row>
    <row r="22" spans="1:4" ht="94.5" x14ac:dyDescent="0.25">
      <c r="A22" s="2" t="s">
        <v>59</v>
      </c>
      <c r="B22" s="3" t="s">
        <v>61</v>
      </c>
      <c r="C22" s="4" t="s">
        <v>60</v>
      </c>
      <c r="D22" s="4" t="s">
        <v>60</v>
      </c>
    </row>
    <row r="23" spans="1:4" ht="31.5" x14ac:dyDescent="0.25">
      <c r="A23" s="2" t="s">
        <v>62</v>
      </c>
      <c r="B23" s="3" t="s">
        <v>63</v>
      </c>
      <c r="C23" s="3" t="s">
        <v>202</v>
      </c>
      <c r="D23" s="4" t="s">
        <v>64</v>
      </c>
    </row>
    <row r="24" spans="1:4" x14ac:dyDescent="0.25">
      <c r="A24" s="2" t="s">
        <v>65</v>
      </c>
      <c r="B24" s="3" t="s">
        <v>66</v>
      </c>
      <c r="C24" s="3" t="s">
        <v>203</v>
      </c>
      <c r="D24" s="4" t="s">
        <v>67</v>
      </c>
    </row>
    <row r="25" spans="1:4" ht="78.75" x14ac:dyDescent="0.25">
      <c r="A25" s="2" t="s">
        <v>68</v>
      </c>
      <c r="B25" s="3" t="s">
        <v>69</v>
      </c>
      <c r="C25" s="3" t="s">
        <v>204</v>
      </c>
      <c r="D25" s="4" t="s">
        <v>70</v>
      </c>
    </row>
    <row r="26" spans="1:4" ht="47.25" x14ac:dyDescent="0.25">
      <c r="A26" s="2" t="s">
        <v>71</v>
      </c>
      <c r="B26" s="3" t="s">
        <v>72</v>
      </c>
      <c r="C26" s="3" t="s">
        <v>205</v>
      </c>
      <c r="D26" s="4" t="s">
        <v>73</v>
      </c>
    </row>
    <row r="27" spans="1:4" ht="94.5" x14ac:dyDescent="0.25">
      <c r="A27" s="2" t="s">
        <v>74</v>
      </c>
      <c r="B27" s="3" t="s">
        <v>75</v>
      </c>
      <c r="C27" s="3" t="s">
        <v>206</v>
      </c>
      <c r="D27" s="4" t="s">
        <v>76</v>
      </c>
    </row>
    <row r="28" spans="1:4" ht="47.25" x14ac:dyDescent="0.25">
      <c r="A28" s="2" t="s">
        <v>106</v>
      </c>
      <c r="B28" s="3" t="s">
        <v>107</v>
      </c>
      <c r="C28" s="3" t="s">
        <v>207</v>
      </c>
      <c r="D28" s="4" t="s">
        <v>108</v>
      </c>
    </row>
    <row r="29" spans="1:4" x14ac:dyDescent="0.25">
      <c r="A29" s="2" t="s">
        <v>88</v>
      </c>
      <c r="B29" s="3" t="s">
        <v>78</v>
      </c>
      <c r="C29" s="3" t="s">
        <v>208</v>
      </c>
      <c r="D29" s="4" t="s">
        <v>80</v>
      </c>
    </row>
    <row r="30" spans="1:4" x14ac:dyDescent="0.25">
      <c r="A30" s="2" t="s">
        <v>89</v>
      </c>
      <c r="B30" s="3" t="s">
        <v>81</v>
      </c>
      <c r="C30" s="3" t="s">
        <v>209</v>
      </c>
      <c r="D30" s="5" t="s">
        <v>79</v>
      </c>
    </row>
    <row r="31" spans="1:4" ht="78.75" x14ac:dyDescent="0.25">
      <c r="A31" s="2" t="s">
        <v>82</v>
      </c>
      <c r="B31" s="3" t="s">
        <v>83</v>
      </c>
      <c r="C31" s="4" t="s">
        <v>91</v>
      </c>
      <c r="D31" s="4" t="s">
        <v>91</v>
      </c>
    </row>
    <row r="32" spans="1:4" ht="31.5" x14ac:dyDescent="0.25">
      <c r="A32" s="2" t="s">
        <v>84</v>
      </c>
      <c r="B32" s="3" t="s">
        <v>90</v>
      </c>
      <c r="C32" s="3" t="s">
        <v>210</v>
      </c>
      <c r="D32" s="4" t="s">
        <v>92</v>
      </c>
    </row>
    <row r="33" spans="1:4" ht="31.5" x14ac:dyDescent="0.25">
      <c r="A33" s="2" t="s">
        <v>85</v>
      </c>
      <c r="B33" s="3" t="s">
        <v>93</v>
      </c>
      <c r="C33" s="3" t="s">
        <v>211</v>
      </c>
      <c r="D33" s="4" t="s">
        <v>95</v>
      </c>
    </row>
    <row r="34" spans="1:4" ht="31.5" x14ac:dyDescent="0.25">
      <c r="A34" s="2" t="s">
        <v>86</v>
      </c>
      <c r="B34" s="3" t="s">
        <v>94</v>
      </c>
      <c r="C34" s="3" t="s">
        <v>212</v>
      </c>
      <c r="D34" s="4" t="s">
        <v>96</v>
      </c>
    </row>
    <row r="35" spans="1:4" ht="31.5" x14ac:dyDescent="0.25">
      <c r="A35" s="2" t="s">
        <v>87</v>
      </c>
      <c r="B35" s="3" t="s">
        <v>121</v>
      </c>
      <c r="C35" s="3" t="s">
        <v>213</v>
      </c>
      <c r="D35" s="4" t="s">
        <v>97</v>
      </c>
    </row>
    <row r="36" spans="1:4" ht="94.5" x14ac:dyDescent="0.25">
      <c r="A36" s="2" t="s">
        <v>98</v>
      </c>
      <c r="B36" s="3" t="s">
        <v>99</v>
      </c>
      <c r="C36" s="3" t="s">
        <v>214</v>
      </c>
      <c r="D36" s="4" t="s">
        <v>105</v>
      </c>
    </row>
    <row r="37" spans="1:4" ht="47.25" x14ac:dyDescent="0.25">
      <c r="A37" s="2" t="s">
        <v>112</v>
      </c>
      <c r="B37" s="3" t="s">
        <v>113</v>
      </c>
      <c r="C37" s="4" t="s">
        <v>116</v>
      </c>
      <c r="D37" s="4" t="s">
        <v>116</v>
      </c>
    </row>
    <row r="38" spans="1:4" ht="31.5" x14ac:dyDescent="0.25">
      <c r="A38" s="2" t="s">
        <v>114</v>
      </c>
      <c r="B38" s="3" t="s">
        <v>120</v>
      </c>
      <c r="C38" s="4" t="s">
        <v>115</v>
      </c>
      <c r="D38" s="5" t="s">
        <v>215</v>
      </c>
    </row>
    <row r="39" spans="1:4" ht="63" x14ac:dyDescent="0.25">
      <c r="A39" s="2" t="s">
        <v>110</v>
      </c>
      <c r="B39" s="3" t="s">
        <v>111</v>
      </c>
      <c r="C39" s="4" t="s">
        <v>216</v>
      </c>
      <c r="D39" s="4" t="s">
        <v>125</v>
      </c>
    </row>
    <row r="40" spans="1:4" ht="47.25" x14ac:dyDescent="0.25">
      <c r="A40" s="2" t="s">
        <v>117</v>
      </c>
      <c r="B40" s="3" t="s">
        <v>119</v>
      </c>
      <c r="C40" s="4" t="s">
        <v>217</v>
      </c>
      <c r="D40" s="4" t="s">
        <v>118</v>
      </c>
    </row>
    <row r="41" spans="1:4" ht="47.25" x14ac:dyDescent="0.25">
      <c r="A41" s="2" t="s">
        <v>122</v>
      </c>
      <c r="B41" s="3" t="s">
        <v>123</v>
      </c>
      <c r="C41" s="4" t="s">
        <v>124</v>
      </c>
      <c r="D41" s="4" t="s">
        <v>124</v>
      </c>
    </row>
    <row r="42" spans="1:4" ht="110.25" x14ac:dyDescent="0.25">
      <c r="A42" s="2" t="s">
        <v>126</v>
      </c>
      <c r="B42" s="3" t="s">
        <v>127</v>
      </c>
      <c r="C42" s="4" t="s">
        <v>218</v>
      </c>
      <c r="D42" s="4" t="s">
        <v>128</v>
      </c>
    </row>
    <row r="43" spans="1:4" ht="31.5" x14ac:dyDescent="0.25">
      <c r="A43" s="2" t="s">
        <v>129</v>
      </c>
      <c r="B43" s="3" t="s">
        <v>131</v>
      </c>
      <c r="C43" s="4" t="s">
        <v>219</v>
      </c>
      <c r="D43" s="5" t="s">
        <v>130</v>
      </c>
    </row>
    <row r="44" spans="1:4" ht="31.5" x14ac:dyDescent="0.25">
      <c r="A44" s="2" t="s">
        <v>132</v>
      </c>
      <c r="B44" s="3" t="s">
        <v>133</v>
      </c>
      <c r="C44" s="3" t="s">
        <v>220</v>
      </c>
      <c r="D44" s="4" t="s">
        <v>134</v>
      </c>
    </row>
    <row r="45" spans="1:4" ht="31.5" x14ac:dyDescent="0.25">
      <c r="A45" s="2" t="s">
        <v>135</v>
      </c>
      <c r="B45" s="3" t="s">
        <v>136</v>
      </c>
      <c r="C45" s="3" t="s">
        <v>221</v>
      </c>
      <c r="D45" s="4" t="s">
        <v>137</v>
      </c>
    </row>
    <row r="46" spans="1:4" ht="18" x14ac:dyDescent="0.25">
      <c r="A46" s="2" t="s">
        <v>145</v>
      </c>
      <c r="B46" s="3" t="s">
        <v>152</v>
      </c>
      <c r="C46" s="3" t="s">
        <v>152</v>
      </c>
      <c r="D46" s="5" t="s">
        <v>154</v>
      </c>
    </row>
    <row r="47" spans="1:4" ht="31.5" x14ac:dyDescent="0.25">
      <c r="A47" s="2" t="s">
        <v>146</v>
      </c>
      <c r="B47" s="3" t="s">
        <v>153</v>
      </c>
      <c r="C47" s="3" t="s">
        <v>222</v>
      </c>
      <c r="D47" s="4" t="s">
        <v>155</v>
      </c>
    </row>
    <row r="48" spans="1:4" ht="31.5" x14ac:dyDescent="0.25">
      <c r="A48" s="2" t="s">
        <v>147</v>
      </c>
      <c r="B48" s="3" t="s">
        <v>156</v>
      </c>
      <c r="C48" s="3" t="s">
        <v>224</v>
      </c>
      <c r="D48" s="4" t="s">
        <v>167</v>
      </c>
    </row>
    <row r="49" spans="1:4" ht="18" x14ac:dyDescent="0.25">
      <c r="A49" s="2" t="s">
        <v>148</v>
      </c>
      <c r="B49" s="3" t="s">
        <v>173</v>
      </c>
      <c r="C49" s="3" t="s">
        <v>223</v>
      </c>
      <c r="D49" s="5" t="s">
        <v>174</v>
      </c>
    </row>
    <row r="50" spans="1:4" ht="31.5" x14ac:dyDescent="0.25">
      <c r="A50" s="2" t="s">
        <v>150</v>
      </c>
      <c r="B50" s="3" t="s">
        <v>175</v>
      </c>
      <c r="C50" s="3" t="s">
        <v>175</v>
      </c>
      <c r="D50" s="4" t="s">
        <v>179</v>
      </c>
    </row>
    <row r="51" spans="1:4" ht="31.5" x14ac:dyDescent="0.25">
      <c r="A51" s="2" t="s">
        <v>149</v>
      </c>
      <c r="B51" s="3" t="s">
        <v>176</v>
      </c>
      <c r="C51" s="3" t="s">
        <v>176</v>
      </c>
      <c r="D51" s="4" t="s">
        <v>180</v>
      </c>
    </row>
    <row r="52" spans="1:4" ht="31.5" x14ac:dyDescent="0.25">
      <c r="A52" s="2" t="s">
        <v>151</v>
      </c>
      <c r="B52" s="3" t="s">
        <v>177</v>
      </c>
      <c r="C52" s="4" t="s">
        <v>178</v>
      </c>
      <c r="D52" s="5" t="s">
        <v>178</v>
      </c>
    </row>
  </sheetData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zoomScale="85" zoomScaleNormal="85" workbookViewId="0">
      <selection activeCell="V35" sqref="V35"/>
    </sheetView>
  </sheetViews>
  <sheetFormatPr defaultRowHeight="15" x14ac:dyDescent="0.25"/>
  <sheetData>
    <row r="3" spans="2:2" ht="23.25" x14ac:dyDescent="0.35">
      <c r="B3" s="11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93" zoomScaleNormal="145" workbookViewId="0">
      <selection activeCell="G8" sqref="G8"/>
    </sheetView>
  </sheetViews>
  <sheetFormatPr defaultRowHeight="15" x14ac:dyDescent="0.25"/>
  <cols>
    <col min="1" max="3" width="11" customWidth="1"/>
    <col min="4" max="4" width="16.28515625" bestFit="1" customWidth="1"/>
    <col min="5" max="5" width="14.42578125" customWidth="1"/>
    <col min="6" max="6" width="17.42578125" customWidth="1"/>
    <col min="7" max="7" width="16.5703125" bestFit="1" customWidth="1"/>
    <col min="8" max="8" width="14" customWidth="1"/>
  </cols>
  <sheetData>
    <row r="1" spans="1:8" ht="15.75" x14ac:dyDescent="0.25">
      <c r="A1" s="27" t="s">
        <v>157</v>
      </c>
      <c r="B1" s="27"/>
      <c r="C1" s="27"/>
      <c r="D1" s="27"/>
      <c r="E1" s="27"/>
      <c r="F1" s="27"/>
      <c r="G1" s="27"/>
    </row>
    <row r="2" spans="1:8" ht="17.25" x14ac:dyDescent="0.3">
      <c r="A2" s="20" t="s">
        <v>21</v>
      </c>
      <c r="B2" s="20" t="s">
        <v>30</v>
      </c>
      <c r="C2" s="20" t="s">
        <v>22</v>
      </c>
      <c r="D2" s="20" t="s">
        <v>23</v>
      </c>
      <c r="E2" s="21" t="s">
        <v>28</v>
      </c>
      <c r="F2" s="21" t="s">
        <v>29</v>
      </c>
      <c r="G2" s="22" t="s">
        <v>24</v>
      </c>
      <c r="H2" s="12"/>
    </row>
    <row r="3" spans="1:8" ht="15.75" x14ac:dyDescent="0.25">
      <c r="A3" s="13">
        <v>115200</v>
      </c>
      <c r="B3" s="13">
        <v>32000000</v>
      </c>
      <c r="C3" s="13">
        <v>0</v>
      </c>
      <c r="D3" s="14">
        <f>B3/(8*(2-C3)*A3)</f>
        <v>17.361111111111111</v>
      </c>
      <c r="E3" s="18" t="str">
        <f>DEC2HEX(D3)</f>
        <v>11</v>
      </c>
      <c r="F3" s="19" t="str">
        <f>DEC2HEX(ROUND(16*(D3-ROUNDDOWN(D3,0)),0))</f>
        <v>6</v>
      </c>
      <c r="G3" s="13" t="str">
        <f>DEC2HEX(_xlfn.BITOR((_xlfn.BITLSHIFT(HEX2DEC(E3),4)),HEX2DEC(F3)))</f>
        <v>116</v>
      </c>
      <c r="H3" s="15"/>
    </row>
    <row r="4" spans="1:8" ht="15" customHeight="1" x14ac:dyDescent="0.3">
      <c r="A4" s="16"/>
      <c r="B4" s="16"/>
      <c r="C4" s="16"/>
      <c r="D4" s="16"/>
      <c r="E4" s="16"/>
      <c r="F4" s="16"/>
    </row>
    <row r="5" spans="1:8" x14ac:dyDescent="0.25">
      <c r="B5" t="s">
        <v>25</v>
      </c>
      <c r="H5" s="17"/>
    </row>
    <row r="6" spans="1:8" x14ac:dyDescent="0.25">
      <c r="B6" t="s">
        <v>26</v>
      </c>
      <c r="H6" s="17"/>
    </row>
    <row r="7" spans="1:8" x14ac:dyDescent="0.25">
      <c r="B7" t="s">
        <v>27</v>
      </c>
    </row>
    <row r="15" spans="1:8" ht="15.75" x14ac:dyDescent="0.25">
      <c r="A15" s="27" t="s">
        <v>158</v>
      </c>
      <c r="B15" s="27"/>
      <c r="C15" s="27"/>
      <c r="D15" s="27"/>
      <c r="E15" s="27"/>
    </row>
    <row r="16" spans="1:8" ht="18.75" x14ac:dyDescent="0.35">
      <c r="A16" s="20" t="s">
        <v>169</v>
      </c>
      <c r="B16" s="20" t="s">
        <v>170</v>
      </c>
      <c r="C16" s="20" t="s">
        <v>171</v>
      </c>
      <c r="D16" s="20" t="s">
        <v>159</v>
      </c>
      <c r="E16" s="20" t="s">
        <v>160</v>
      </c>
      <c r="F16" s="26" t="s">
        <v>172</v>
      </c>
      <c r="G16" s="23"/>
    </row>
    <row r="17" spans="1:7" ht="15.75" x14ac:dyDescent="0.25">
      <c r="A17" s="13">
        <v>100000</v>
      </c>
      <c r="B17" s="13">
        <v>32000000</v>
      </c>
      <c r="C17" s="13">
        <f>1/B17*1000000000</f>
        <v>31.25</v>
      </c>
      <c r="D17" s="25">
        <f>1/A17/2*1000000000</f>
        <v>5000</v>
      </c>
      <c r="E17" s="24">
        <f>D17/C17</f>
        <v>160</v>
      </c>
      <c r="F17" s="19">
        <f>1000/C17+1</f>
        <v>33</v>
      </c>
      <c r="G17" s="15"/>
    </row>
    <row r="26" spans="1:7" x14ac:dyDescent="0.25">
      <c r="C26" t="s">
        <v>168</v>
      </c>
    </row>
    <row r="28" spans="1:7" x14ac:dyDescent="0.25">
      <c r="C28" t="s">
        <v>161</v>
      </c>
    </row>
    <row r="29" spans="1:7" x14ac:dyDescent="0.25">
      <c r="C29" t="s">
        <v>162</v>
      </c>
    </row>
    <row r="30" spans="1:7" x14ac:dyDescent="0.25">
      <c r="C30" t="s">
        <v>163</v>
      </c>
    </row>
    <row r="31" spans="1:7" x14ac:dyDescent="0.25">
      <c r="C31" t="s">
        <v>164</v>
      </c>
    </row>
    <row r="32" spans="1:7" x14ac:dyDescent="0.25">
      <c r="C32" t="s">
        <v>165</v>
      </c>
    </row>
    <row r="33" spans="3:3" x14ac:dyDescent="0.25">
      <c r="C33" t="s">
        <v>166</v>
      </c>
    </row>
  </sheetData>
  <mergeCells count="2">
    <mergeCell ref="A1:G1"/>
    <mergeCell ref="A15:E1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Z13" sqref="Z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8" workbookViewId="0">
      <selection activeCell="A2" sqref="A2"/>
    </sheetView>
  </sheetViews>
  <sheetFormatPr defaultRowHeight="15" x14ac:dyDescent="0.25"/>
  <sheetData>
    <row r="1" spans="1:1" x14ac:dyDescent="0.25">
      <c r="A1" t="s">
        <v>254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8" sqref="R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block_diagram</vt:lpstr>
      <vt:lpstr>Nucleo_Board_GPIO</vt:lpstr>
      <vt:lpstr>registers_common</vt:lpstr>
      <vt:lpstr>registers_detailed</vt:lpstr>
      <vt:lpstr>alternate_function</vt:lpstr>
      <vt:lpstr>BAUD_I2C_calc</vt:lpstr>
      <vt:lpstr>Cube_block</vt:lpstr>
      <vt:lpstr>timer_block</vt:lpstr>
      <vt:lpstr>ADC_block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2019-12-14T06:50:06Z</cp:lastPrinted>
  <dcterms:created xsi:type="dcterms:W3CDTF">2019-08-22T11:44:04Z</dcterms:created>
  <dcterms:modified xsi:type="dcterms:W3CDTF">2020-02-17T09:49:20Z</dcterms:modified>
</cp:coreProperties>
</file>