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885" activeTab="2"/>
  </bookViews>
  <sheets>
    <sheet name="template_BCXH" sheetId="1" r:id="rId1"/>
    <sheet name="BaocaoTonghop_T2" sheetId="2" r:id="rId2"/>
    <sheet name="template_BCTH" sheetId="3" r:id="rId3"/>
    <sheet name="Mô Tả NV" sheetId="4" r:id="rId4"/>
    <sheet name="BaocaoXepHangASM_T2" sheetId="5" r:id="rId5"/>
    <sheet name="BaocaoXepHangASM_T2-Quy Mô" sheetId="6" r:id="rId6"/>
    <sheet name="BaocaoXepHangASM_T2-Tài Chính" sheetId="7" r:id="rId7"/>
    <sheet name="KPI_ASM_DATA" sheetId="8" r:id="rId8"/>
    <sheet name="Sheet8" sheetId="9" r:id="rId9"/>
    <sheet name="KPI_ASM_DATA-APPROVAL RATE" sheetId="10" r:id="rId10"/>
    <sheet name="KPI_ASM_DATA-APP IN" sheetId="11" r:id="rId11"/>
    <sheet name="KPI_ASM_DATA-APP APPROVED" sheetId="12" r:id="rId12"/>
    <sheet name="KPI_ASM_DATA-PHÁT SINH DƯ NỢ" sheetId="13" r:id="rId13"/>
    <sheet name="KPI_ASM_DATA-LOAN TO NEW" sheetId="14" r:id="rId14"/>
    <sheet name="Param" sheetId="15" r:id="rId15"/>
  </sheets>
  <calcPr calcId="144525"/>
</workbook>
</file>

<file path=xl/comments1.xml><?xml version="1.0" encoding="utf-8"?>
<comments xmlns="http://schemas.openxmlformats.org/spreadsheetml/2006/main">
  <authors>
    <author>None</author>
  </authors>
  <commentList>
    <comment ref="E3" authorId="0">
      <text>
        <r>
          <rPr>
            <sz val="10"/>
            <rFont val="SimSun"/>
            <charset val="134"/>
          </rPr>
          <t>======
ID#AAABOa0BztA
tc={B013C774-DE76-4268-BC3F-A8F047BF3654}    (2024-07-19 02:54:44)
[Threaded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E4" authorId="0">
      <text>
        <r>
          <rPr>
            <sz val="10"/>
            <rFont val="SimSun"/>
            <charset val="134"/>
          </rPr>
          <t>======
ID#AAABOa0Bzs0
tc={56C8AE9F-8C72-43DA-B6B7-C6E3959F0B9C}    (2024-07-19 02:54:44)
[Threaded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E5" authorId="0">
      <text>
        <r>
          <rPr>
            <sz val="10"/>
            <rFont val="SimSun"/>
            <charset val="134"/>
          </rPr>
          <t>======
ID#AAABOa0Bzs4
tc={80978B3A-12F3-45B2-83EB-9F64684ACD47}    (2024-07-19 02:54:44)
[Threaded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E6" authorId="0">
      <text>
        <r>
          <rPr>
            <sz val="10"/>
            <rFont val="SimSun"/>
            <charset val="134"/>
          </rPr>
          <t>======
ID#AAABOa0Bzsw
tc={9CA302DD-F6CF-4A94-9ED6-FFA95178A984}    (2024-07-19 02:54:44)
[Threaded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E7" authorId="0">
      <text>
        <r>
          <rPr>
            <sz val="10"/>
            <rFont val="SimSun"/>
            <charset val="134"/>
          </rPr>
          <t>======
ID#AAABOa9SbjY
tc={D399ED7E-B106-48E9-8B9D-35F0737BD31B}    (2024-07-19 02:54:44)
[Threaded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E8" authorId="0">
      <text>
        <r>
          <rPr>
            <sz val="10"/>
            <rFont val="SimSun"/>
            <charset val="134"/>
          </rPr>
          <t>======
ID#AAABOa0Bzss
tc={DB77E2A4-BA5A-4E80-AF46-929A978C368A}    (2024-07-19 02:54:44)
[Threaded comment]
Your version of Excel allows you to read this threaded comment; however, any edits to it will get removed if the file is opened in a newer version of Excel. Learn more: https://go.microsoft.com/fwlink/?linkid=870924
Comment:
    PTKD cung cấp  và đảm bảo raw data đầu tháng</t>
        </r>
      </text>
    </comment>
    <comment ref="F15" authorId="0">
      <text>
        <r>
          <rPr>
            <sz val="10"/>
            <rFont val="SimSun"/>
            <charset val="134"/>
          </rPr>
          <t>======
ID#AAABOa9Sbjc
tc={A8F37C1C-B745-4745-B916-A46D0AF77B01}    (2024-07-19 02:54:44)
[Threaded comment]
Your version of Excel allows you to read this threaded comment; however, any edits to it will get removed if the file is opened in a newer version of Excel. Learn more: https://go.microsoft.com/fwlink/?linkid=870924
Comment:
    Mapping dòng 62 sheet Mô Tả Chung</t>
        </r>
      </text>
    </comment>
    <comment ref="G15" authorId="0">
      <text>
        <r>
          <rPr>
            <sz val="10"/>
            <rFont val="SimSun"/>
            <charset val="134"/>
          </rPr>
          <t>======
ID#AAABOa0Bzs8
tc={96DD8DCF-3096-481D-A3AA-BAE6420D1230}    (2024-07-19 02:54:44)
[Threaded comment]
Your version of Excel allows you to read this threaded comment; however, any edits to it will get removed if the file is opened in a newer version of Excel. Learn more: https://go.microsoft.com/fwlink/?linkid=870924
Comment:
    những khoản hạch toán chung sẽ pbo về tỉnh theo rules này</t>
        </r>
      </text>
    </comment>
  </commentList>
</comments>
</file>

<file path=xl/sharedStrings.xml><?xml version="1.0" encoding="utf-8"?>
<sst xmlns="http://schemas.openxmlformats.org/spreadsheetml/2006/main" count="3547" uniqueCount="769">
  <si>
    <t>QUY MÔ</t>
  </si>
  <si>
    <t>TÀI CHÍNH</t>
  </si>
  <si>
    <t>month_key</t>
  </si>
  <si>
    <t>area_cde</t>
  </si>
  <si>
    <t>area_name</t>
  </si>
  <si>
    <t>email</t>
  </si>
  <si>
    <t>Tổng điểm</t>
  </si>
  <si>
    <t>rank_final</t>
  </si>
  <si>
    <t>ltn_avg</t>
  </si>
  <si>
    <t>rank_ltn_avg</t>
  </si>
  <si>
    <t>psdn_avg</t>
  </si>
  <si>
    <t>rank_psdn_avg</t>
  </si>
  <si>
    <t>approval_rate_avg</t>
  </si>
  <si>
    <t>rank_approval_rate_avg</t>
  </si>
  <si>
    <t>npl_truoc_wo_luy_ke</t>
  </si>
  <si>
    <t>rank_npl_truoc_wo_luy_ke</t>
  </si>
  <si>
    <t>Điểm Quy Mô</t>
  </si>
  <si>
    <t>rank_ptkd</t>
  </si>
  <si>
    <t>cir</t>
  </si>
  <si>
    <t>rank_cir</t>
  </si>
  <si>
    <t>margin</t>
  </si>
  <si>
    <t>rank_margin</t>
  </si>
  <si>
    <t>hs_von</t>
  </si>
  <si>
    <t>rank_hs_von</t>
  </si>
  <si>
    <t>hsbq_nhan_su</t>
  </si>
  <si>
    <t>rank_hsbq_nhan_su</t>
  </si>
  <si>
    <t>Điểm FIN</t>
  </si>
  <si>
    <t>rank_fin</t>
  </si>
  <si>
    <t>D</t>
  </si>
  <si>
    <t>Đồng Bằng Sông Hồng</t>
  </si>
  <si>
    <t>duc.phamvan@hocnghiepvu.com</t>
  </si>
  <si>
    <t>kim.nguyenthi@hocnghiepvu.com</t>
  </si>
  <si>
    <t>quan.tranminh@hocnghiepvu.com</t>
  </si>
  <si>
    <t>phu.tranvan@hocnghiepvu.com</t>
  </si>
  <si>
    <t>thu.lethi@hocnghiepvu.com</t>
  </si>
  <si>
    <t>huong.phamthi@hocnghiepvu.com</t>
  </si>
  <si>
    <t>hai.phamvan@hocnghiepvu.com</t>
  </si>
  <si>
    <t>duy.nguyenvan@hocnghiepvu.com</t>
  </si>
  <si>
    <t>binh.tranvan@hocnghiepvu.com</t>
  </si>
  <si>
    <t>dai.hoangvan@hocnghiepvu.com</t>
  </si>
  <si>
    <t>ngoc.phamthi@hocnghiepvu.com</t>
  </si>
  <si>
    <t>H</t>
  </si>
  <si>
    <t>Đông Nam Bộ</t>
  </si>
  <si>
    <t>loi.hoangvan@hocnghiepvu.com</t>
  </si>
  <si>
    <t>thanh.phamthi@hocnghiepvu.com</t>
  </si>
  <si>
    <t>tuan.nguyenvan@hocnghiepvu.com</t>
  </si>
  <si>
    <t>tung.nguyenvan@hocnghiepvu.com</t>
  </si>
  <si>
    <t>hai.levan@hocnghiepvu.com</t>
  </si>
  <si>
    <t>thang.phamvan@hocnghiepvu.com</t>
  </si>
  <si>
    <t>huong.lethu@hocnghiepvu.com</t>
  </si>
  <si>
    <t>mai.tranthi@hocnghiepvu.com</t>
  </si>
  <si>
    <t>thao.lethi@hocnghiepvu.com</t>
  </si>
  <si>
    <t>thanh.levan@hocnghiepvu.com</t>
  </si>
  <si>
    <t>kim.lethi@hocnghiepvu.com</t>
  </si>
  <si>
    <t>an.levan@hocnghiepvu.com</t>
  </si>
  <si>
    <t>ngoc.lethi@hocnghiepvu.com</t>
  </si>
  <si>
    <t>tuan.levan@hocnghiepvu.com</t>
  </si>
  <si>
    <t>E</t>
  </si>
  <si>
    <t>Bắc Trung Bộ</t>
  </si>
  <si>
    <t>hau.nguyenvan@hocnghiepvu.com</t>
  </si>
  <si>
    <t>thuy.lethi@hocnghiepvu.com</t>
  </si>
  <si>
    <t>B</t>
  </si>
  <si>
    <t>Đông Bắc Bộ</t>
  </si>
  <si>
    <t>tan.hoangvan@hocnghiepvu.com</t>
  </si>
  <si>
    <t>hung.dinhvan@hocnghiepvu.com</t>
  </si>
  <si>
    <t>linh.lethi@hocnghiepvu.com</t>
  </si>
  <si>
    <t>ha.lethi@hocnghiepvu.com</t>
  </si>
  <si>
    <t>hang.nguyenthi@hocnghiepvu.com</t>
  </si>
  <si>
    <t>hue.dinhthi@hocnghiepvu.com</t>
  </si>
  <si>
    <t>ha.nguyenvan@hocnghiepvu.com</t>
  </si>
  <si>
    <t>nga.lethi@hocnghiepvu.com</t>
  </si>
  <si>
    <t>mai.vuthi@hocnghiepvu.com</t>
  </si>
  <si>
    <t>anh.tranvan@hocnghiepvu.com</t>
  </si>
  <si>
    <t>tuan.phamminh@hocnghiepvu.com</t>
  </si>
  <si>
    <t>mai.nguyenthi@hocnghiepvu.com</t>
  </si>
  <si>
    <t>doan.nguyenvan@hocnghiepvu.com</t>
  </si>
  <si>
    <t>minh.tranvan@hocnghiepvu.com</t>
  </si>
  <si>
    <t>duc.dangvan@hocnghiepvu.com</t>
  </si>
  <si>
    <t>hai.tranvan@hocnghiepvu.com</t>
  </si>
  <si>
    <t>C</t>
  </si>
  <si>
    <t>Tây Bắc Bộ</t>
  </si>
  <si>
    <t>thuy.lethu@hocnghiepvu.com</t>
  </si>
  <si>
    <t>hong.nguyenthi@hocnghiepvu.com</t>
  </si>
  <si>
    <t>khanh.nguyenvan@hocnghiepvu.com</t>
  </si>
  <si>
    <t>huong.lethi@hocnghiepvu.com</t>
  </si>
  <si>
    <t>thanh.nguyenthi@hocnghiepvu.com</t>
  </si>
  <si>
    <t>G</t>
  </si>
  <si>
    <t>Tây Nam Bộ</t>
  </si>
  <si>
    <t>loan.nguyenthi@hocnghiepvu.com</t>
  </si>
  <si>
    <t>nam.hoangvan@hocnghiepvu.com</t>
  </si>
  <si>
    <t>lan.phamthi@hocnghiepvu.com</t>
  </si>
  <si>
    <t>hoa.tranvan@hocnghiepvu.com</t>
  </si>
  <si>
    <t>duc.leminh@hocnghiepvu.com</t>
  </si>
  <si>
    <t>ngoc.nguyenthi@hocnghiepvu.com</t>
  </si>
  <si>
    <t>tung.tranvan@hocnghiepvu.com</t>
  </si>
  <si>
    <t>binh.hoangvan@hocnghiepvu.com</t>
  </si>
  <si>
    <t>thang.tranvan@hocnghiepvu.com</t>
  </si>
  <si>
    <t>hung.hoangvan@hocnghiepvu.com</t>
  </si>
  <si>
    <t>son.nguyenvan@hocnghiepvu.com</t>
  </si>
  <si>
    <t>lan.tranthi@hocnghiepvu.com</t>
  </si>
  <si>
    <t>F</t>
  </si>
  <si>
    <t>Nam Trung Bộ</t>
  </si>
  <si>
    <t>ha.tranthi@hocnghiepvu.com</t>
  </si>
  <si>
    <t>dat.tranvan@hocnghiepvu.com</t>
  </si>
  <si>
    <t>binh.levan@hocnghiepvu.com</t>
  </si>
  <si>
    <t>duc.nguyenvan@hocnghiepvu.com</t>
  </si>
  <si>
    <t>thuan.hoangthi@hocnghiepvu.com</t>
  </si>
  <si>
    <t>thanh.lethi@hocnghiepvu.com</t>
  </si>
  <si>
    <t>hai.nguyenvan@hocnghiepvu.com</t>
  </si>
  <si>
    <t>hung.tranvan@hocnghiepvu.com</t>
  </si>
  <si>
    <t>ngoc.hoangthi@hocnghiepvu.com</t>
  </si>
  <si>
    <t>bich.nguyenthi@hocnghiepvu.com</t>
  </si>
  <si>
    <t>hanh.phamthi@hocnghiepvu.com</t>
  </si>
  <si>
    <t>nam.tranvan@hocnghiepvu.com</t>
  </si>
  <si>
    <t>phuong.lethi@hocnghiepvu.com</t>
  </si>
  <si>
    <t>thao.hoangthi@hocnghiepvu.com</t>
  </si>
  <si>
    <t>mai.phamthi@hocnghiepvu.com</t>
  </si>
  <si>
    <t>huong.tranthi@hocnghiepvu.com</t>
  </si>
  <si>
    <t>dao.phamvan@hocnghiepvu.com</t>
  </si>
  <si>
    <t>anh.lethi@hocnghiepvu.com</t>
  </si>
  <si>
    <t>lan.dinhthi@hocnghiepvu.com</t>
  </si>
  <si>
    <t>thuy.phamthi@hocnghiepvu.com</t>
  </si>
  <si>
    <t>thu.dothi@hocnghiepvu.com</t>
  </si>
  <si>
    <t>thu.tranthi@hocnghiepvu.com</t>
  </si>
  <si>
    <t>ha.hoangthi@hocnghiepvu.com</t>
  </si>
  <si>
    <t>Tổng cần phân bổ xuống cho ĐVML</t>
  </si>
  <si>
    <t>KHU VỰC MẠNG LƯỚI</t>
  </si>
  <si>
    <t>HEAD</t>
  </si>
  <si>
    <t>Total</t>
  </si>
  <si>
    <t>ĐB Sông Hồng</t>
  </si>
  <si>
    <t>1. Lợi nhuận trước thuế</t>
  </si>
  <si>
    <t>Thu nhập từ hoạt động thẻ</t>
  </si>
  <si>
    <t>Lãi trong hạn</t>
  </si>
  <si>
    <t>Lãi quá hạn</t>
  </si>
  <si>
    <t>Phí Bảo hiểm</t>
  </si>
  <si>
    <t>Phí tăng hạn mức</t>
  </si>
  <si>
    <t>Phí thanh toán chậm, thu từ ngoại bảng, khác…</t>
  </si>
  <si>
    <t>Chi phí thuần KDV</t>
  </si>
  <si>
    <t>DT Nguồn vốn</t>
  </si>
  <si>
    <t>CP vốn TT 2</t>
  </si>
  <si>
    <t>CP vốn TT 1</t>
  </si>
  <si>
    <t>CP vốn CCTG</t>
  </si>
  <si>
    <t>Chi phí thuần hoạt động khác</t>
  </si>
  <si>
    <t>DT Fintech</t>
  </si>
  <si>
    <t>DT tiểu thương, cá nhân</t>
  </si>
  <si>
    <t>DT Kinh doanh</t>
  </si>
  <si>
    <t xml:space="preserve">CP hoa hồng </t>
  </si>
  <si>
    <t xml:space="preserve">CP thuần KD khác </t>
  </si>
  <si>
    <t>CP hợp tác kd tàu (net)</t>
  </si>
  <si>
    <t>Tổng thu nhập hoạt động</t>
  </si>
  <si>
    <t>Tổng chi phí hoạt động</t>
  </si>
  <si>
    <t>CP thuế, phí</t>
  </si>
  <si>
    <t>CP nhân viên</t>
  </si>
  <si>
    <t>CP quản lý</t>
  </si>
  <si>
    <t>CP tài sản</t>
  </si>
  <si>
    <t>Chi phí dự phòng</t>
  </si>
  <si>
    <t>2. Số lượng nhân sự ( Sale Manager )</t>
  </si>
  <si>
    <t>3. Chỉ số tài chính</t>
  </si>
  <si>
    <t>CIR (%)</t>
  </si>
  <si>
    <t>Margin (%)</t>
  </si>
  <si>
    <t>Hiệu suất trên/vốn (%)</t>
  </si>
  <si>
    <t>Hiệu suất BQ/ Nhân sự</t>
  </si>
  <si>
    <t>Tháng : 2-2023</t>
  </si>
  <si>
    <t>26,465,888,522.84</t>
  </si>
  <si>
    <t>13,490,678,784.45</t>
  </si>
  <si>
    <t>47,201,406,589.92</t>
  </si>
  <si>
    <t>10,957,629,557.35</t>
  </si>
  <si>
    <t>30,099,399,061.88</t>
  </si>
  <si>
    <t>127,069,458,912.22</t>
  </si>
  <si>
    <t>13,476,504,271.03</t>
  </si>
  <si>
    <t>268,760,965,699.68</t>
  </si>
  <si>
    <t>77,785,291,274.77</t>
  </si>
  <si>
    <t>43,425,999,003.95</t>
  </si>
  <si>
    <t>102,897,393,213.39</t>
  </si>
  <si>
    <t>20,997,345,177.96</t>
  </si>
  <si>
    <t>58,930,793,667.69</t>
  </si>
  <si>
    <t>272,203,254,995.76</t>
  </si>
  <si>
    <t>114,460,715,240.17</t>
  </si>
  <si>
    <t>690,700,792,573.68</t>
  </si>
  <si>
    <t>71,206,974,865.21</t>
  </si>
  <si>
    <t>40,290,722,497.56</t>
  </si>
  <si>
    <t>96,114,302,825.32</t>
  </si>
  <si>
    <t>19,750,899,821.04</t>
  </si>
  <si>
    <t>54,479,216,534.35</t>
  </si>
  <si>
    <t>252,361,954,618.35</t>
  </si>
  <si>
    <t>104,819,773,133.85</t>
  </si>
  <si>
    <t>639,023,844,295.68</t>
  </si>
  <si>
    <t>64,184,092.00</t>
  </si>
  <si>
    <t>55,507,881.21</t>
  </si>
  <si>
    <t>87,508,987.20</t>
  </si>
  <si>
    <t>763,167.90</t>
  </si>
  <si>
    <t>53,195,014.23</t>
  </si>
  <si>
    <t>63,399,772.21</t>
  </si>
  <si>
    <t>233,452,841.25</t>
  </si>
  <si>
    <t>558,011,756.00</t>
  </si>
  <si>
    <t>2,251,434,761.02</t>
  </si>
  <si>
    <t>574,565,829.79</t>
  </si>
  <si>
    <t>944,998,942.32</t>
  </si>
  <si>
    <t>62,266,990.30</t>
  </si>
  <si>
    <t>1,321,373,341.35</t>
  </si>
  <si>
    <t>3,889,192,617.29</t>
  </si>
  <si>
    <t>2,490,597,340.92</t>
  </si>
  <si>
    <t>11,534,429,823.00</t>
  </si>
  <si>
    <t>3,620,434,149.65</t>
  </si>
  <si>
    <t>2,095,184,770.23</t>
  </si>
  <si>
    <t>5,002,761,734.56</t>
  </si>
  <si>
    <t>1,018,497,079.02</t>
  </si>
  <si>
    <t>2,807,160,173.52</t>
  </si>
  <si>
    <t>12,970,295,523.32</t>
  </si>
  <si>
    <t>5,499,721,342.70</t>
  </si>
  <si>
    <t>33,014,054,773.00</t>
  </si>
  <si>
    <t>642,263,406.88</t>
  </si>
  <si>
    <t>410,018,025.17</t>
  </si>
  <si>
    <t>747,820,723.98</t>
  </si>
  <si>
    <t>164,918,119.70</t>
  </si>
  <si>
    <t>269,848,604.24</t>
  </si>
  <si>
    <t>2,918,412,464.59</t>
  </si>
  <si>
    <t>1,417,170,581.44</t>
  </si>
  <si>
    <t>6,570,451,926.00</t>
  </si>
  <si>
    <t>0.00</t>
  </si>
  <si>
    <t>-69,725,096.00</t>
  </si>
  <si>
    <t>-43,327,318.00</t>
  </si>
  <si>
    <t>-85,196,160.00</t>
  </si>
  <si>
    <t>-22,608,670.00</t>
  </si>
  <si>
    <t>-42,363,213.00</t>
  </si>
  <si>
    <t>-222,075,641.00</t>
  </si>
  <si>
    <t>-103,512,917.00</t>
  </si>
  <si>
    <t>-588,809,015.00</t>
  </si>
  <si>
    <t>5,451,631.00</t>
  </si>
  <si>
    <t>3,404,328.00</t>
  </si>
  <si>
    <t>6,692,047.00</t>
  </si>
  <si>
    <t>1,765,920.00</t>
  </si>
  <si>
    <t>3,347,667.00</t>
  </si>
  <si>
    <t>17,371,763.00</t>
  </si>
  <si>
    <t>8,538,929.00</t>
  </si>
  <si>
    <t>46,572,285.00</t>
  </si>
  <si>
    <t>CP hoa hồng</t>
  </si>
  <si>
    <t>-75,176,727.00</t>
  </si>
  <si>
    <t>-46,731,646.00</t>
  </si>
  <si>
    <t>-91,888,207.00</t>
  </si>
  <si>
    <t>-24,374,590.00</t>
  </si>
  <si>
    <t>-45,710,880.00</t>
  </si>
  <si>
    <t>-239,447,404.00</t>
  </si>
  <si>
    <t>-112,051,846.00</t>
  </si>
  <si>
    <t>-635,381,300.00</t>
  </si>
  <si>
    <t>CP thuần KD khác</t>
  </si>
  <si>
    <t>77,715,566,178.77</t>
  </si>
  <si>
    <t>43,382,671,685.95</t>
  </si>
  <si>
    <t>102,812,197,053.39</t>
  </si>
  <si>
    <t>20,974,736,507.96</t>
  </si>
  <si>
    <t>58,888,430,454.69</t>
  </si>
  <si>
    <t>271,981,179,354.76</t>
  </si>
  <si>
    <t>114,357,202,323.17</t>
  </si>
  <si>
    <t>690,111,983,558.68</t>
  </si>
  <si>
    <t>-10,529,496,347.69</t>
  </si>
  <si>
    <t>-6,553,695,793.80</t>
  </si>
  <si>
    <t>-13,008,079,907.61</t>
  </si>
  <si>
    <t>-3,494,974,667.37</t>
  </si>
  <si>
    <t>-6,686,852,677.30</t>
  </si>
  <si>
    <t>-34,541,775,444.79</t>
  </si>
  <si>
    <t>-16,236,682,242.44</t>
  </si>
  <si>
    <t>-91,051,557,081.00</t>
  </si>
  <si>
    <t>-9,269,466,493.63</t>
  </si>
  <si>
    <t>-5,758,356,693.40</t>
  </si>
  <si>
    <t>-11,436,616,390.54</t>
  </si>
  <si>
    <t>-3,076,654,858.87</t>
  </si>
  <si>
    <t>-5,892,895,963.16</t>
  </si>
  <si>
    <t>-30,414,253,556.97</t>
  </si>
  <si>
    <t>-14,277,336,622.42</t>
  </si>
  <si>
    <t>-80,125,580,579.00</t>
  </si>
  <si>
    <t>-360,189,839.86</t>
  </si>
  <si>
    <t>-225,860,751.36</t>
  </si>
  <si>
    <t>-446,580,091.51</t>
  </si>
  <si>
    <t>-120,012,431.15</t>
  </si>
  <si>
    <t>-230,302,459.93</t>
  </si>
  <si>
    <t>-1,179,571,456.34</t>
  </si>
  <si>
    <t>-555,130,048.86</t>
  </si>
  <si>
    <t>-3,117,647,079.00</t>
  </si>
  <si>
    <t>-899,840,014.20</t>
  </si>
  <si>
    <t>-569,478,349.04</t>
  </si>
  <si>
    <t>-1,124,883,425.56</t>
  </si>
  <si>
    <t>-298,307,377.35</t>
  </si>
  <si>
    <t>-563,654,254.21</t>
  </si>
  <si>
    <t>-2,947,950,431.48</t>
  </si>
  <si>
    <t>-1,404,215,571.15</t>
  </si>
  <si>
    <t>-7,808,329,423.00</t>
  </si>
  <si>
    <t>-40,789,906,404.24</t>
  </si>
  <si>
    <t>-23,381,624,425.70</t>
  </si>
  <si>
    <t>-42,687,906,715.85</t>
  </si>
  <si>
    <t>-6,544,740,953.24</t>
  </si>
  <si>
    <t>-22,144,541,928.51</t>
  </si>
  <si>
    <t>-110,592,020,638.75</t>
  </si>
  <si>
    <t>-84,747,528,726.70</t>
  </si>
  <si>
    <t>-330,888,269,793.00</t>
  </si>
  <si>
    <t>8</t>
  </si>
  <si>
    <t>7</t>
  </si>
  <si>
    <t>22</t>
  </si>
  <si>
    <t>5</t>
  </si>
  <si>
    <t>11</t>
  </si>
  <si>
    <t>16</t>
  </si>
  <si>
    <t>73</t>
  </si>
  <si>
    <t>13.55%</t>
  </si>
  <si>
    <t>15.11%</t>
  </si>
  <si>
    <t>12.65%</t>
  </si>
  <si>
    <t>16.66%</t>
  </si>
  <si>
    <t>11.36%</t>
  </si>
  <si>
    <t>12.70%</t>
  </si>
  <si>
    <t>14.20%</t>
  </si>
  <si>
    <t>96.22%</t>
  </si>
  <si>
    <t>0.34%</t>
  </si>
  <si>
    <t>0.31%</t>
  </si>
  <si>
    <t>0.46%</t>
  </si>
  <si>
    <t>0.52%</t>
  </si>
  <si>
    <t>0.51%</t>
  </si>
  <si>
    <t>0.47%</t>
  </si>
  <si>
    <t>0.12%</t>
  </si>
  <si>
    <t>2.73%</t>
  </si>
  <si>
    <t>0.00%</t>
  </si>
  <si>
    <t>3,308,236,065.36</t>
  </si>
  <si>
    <t>1,927,239,826.35</t>
  </si>
  <si>
    <t>2,145,518,481.36</t>
  </si>
  <si>
    <t>2,191,525,911.47</t>
  </si>
  <si>
    <t>6,019,879,812.38</t>
  </si>
  <si>
    <t>11,551,768,992.02</t>
  </si>
  <si>
    <t>842,281,516.94</t>
  </si>
  <si>
    <t>27,986,450,605.87</t>
  </si>
  <si>
    <t>Số thứ tự</t>
  </si>
  <si>
    <t>Thuật ngữ</t>
  </si>
  <si>
    <t>ĐV cung cấp</t>
  </si>
  <si>
    <t xml:space="preserve">Nguồn </t>
  </si>
  <si>
    <t>Mô tả 1</t>
  </si>
  <si>
    <t>Rule phân bổ 1</t>
  </si>
  <si>
    <t>Rule phân bổ 2</t>
  </si>
  <si>
    <t>Công thức</t>
  </si>
  <si>
    <t>Kí hiệu</t>
  </si>
  <si>
    <t>Region Sale Manager ( RSM )</t>
  </si>
  <si>
    <t>PTKD</t>
  </si>
  <si>
    <t>PTKD SM Data</t>
  </si>
  <si>
    <t>Tên của người quản lý khu vực gồm nhiều tỉnh thành</t>
  </si>
  <si>
    <t>Branch Manager ( BM )</t>
  </si>
  <si>
    <t>Tên của giám đốc kinh doanh quản lý phụ trách một tỉnh</t>
  </si>
  <si>
    <t>Tỉnh/thành phố</t>
  </si>
  <si>
    <t>Tên tỉnh / thành phố có xếp hạng</t>
  </si>
  <si>
    <t>Sale Manager ( SM )</t>
  </si>
  <si>
    <t>Tên trưởng bộ phận kinh doanh thuộc một địa bàn trong tỉnh. 1 BM quản lý nhiều SM</t>
  </si>
  <si>
    <t>LTN</t>
  </si>
  <si>
    <t>Loan To New : Số dư nợ cho vay khách hàng mới trong tháng</t>
  </si>
  <si>
    <t>Báo cáo cung cấp số liệu LTN tới từng RSM theo tháng</t>
  </si>
  <si>
    <t>Lấy trung bình theo tháng lũy kế từ ngày phát sinh</t>
  </si>
  <si>
    <t>Lấy LTN trung bình, VD LTN T1,2 = (T1+T2)/2</t>
  </si>
  <si>
    <t>PSDN</t>
  </si>
  <si>
    <t>Phát Sinh Dư Nợ : Mỗi 1 khách hàng mới trong tháng có phát sinh dư nợ sẽ tính là 1</t>
  </si>
  <si>
    <t>Báo cáo cung cấp số liệu PSDN tới từng RSM theo tháng</t>
  </si>
  <si>
    <t>Lấy PSDN trung bình, VD PSDN T1,2 = (T1+T2)/2</t>
  </si>
  <si>
    <t>Approve rate ( approve/app-in)</t>
  </si>
  <si>
    <t>Tỷ lệ số lượng hồ sơ khách hàng được duyệt / hồ sơ khách hàng đăng ký</t>
  </si>
  <si>
    <t>Báo cáo cung cấp số liệu tỷ lệ approve và app-in tới từng RSM theo tháng</t>
  </si>
  <si>
    <t>Approve rate = (approve/app-in) VD: Approve rate trung bình T1,2 = Approve TB T1,2/ app-in TB T1,2</t>
  </si>
  <si>
    <t>NPL bef WO</t>
  </si>
  <si>
    <t>TCKH</t>
  </si>
  <si>
    <t>Sao kê KPI</t>
  </si>
  <si>
    <t>Tỷ lệ nợ xấu trước Write Off</t>
  </si>
  <si>
    <t>Báo cáo đã cung cấp số liệu tới tỉnh/thành phố</t>
  </si>
  <si>
    <t>Các team SM trong tỉnh sẽ = NPL tỉnh đó</t>
  </si>
  <si>
    <t>NPL af WO</t>
  </si>
  <si>
    <t>Tỷ lệ nợ xấu sau write off</t>
  </si>
  <si>
    <t>Tổng điểm xếp hạng 1</t>
  </si>
  <si>
    <t>Xếp hạng các chỉ số LTN,PSDN,active card và NPL bef WO</t>
  </si>
  <si>
    <t>Các chỉ tiêu LTN,PSDN và aprove rate lấy từ cao -&gt; thấp, chỉ tiêu NPL ngược lại</t>
  </si>
  <si>
    <t>Xếp hạng 1</t>
  </si>
  <si>
    <t>Dựa trên điểm xếp hạng dòng 10 xếp hạng lại lấy từ thấp đến cao</t>
  </si>
  <si>
    <t>Tổng thu nhập từ hoạt động thẻ</t>
  </si>
  <si>
    <t>B=sum(B1:B5)</t>
  </si>
  <si>
    <t>KT</t>
  </si>
  <si>
    <t>GL Data</t>
  </si>
  <si>
    <t>lấy theo đầu kế toán với account_code thuộc : 702000030002, 702000030001,702000030102</t>
  </si>
  <si>
    <t>Dựa vào Analysis code để map tới tỉnh/thành phố tương ứng, VD: dòng GL có mã DVML.02.H.28.POS_9 : số 28 tương ứng với TP HCM</t>
  </si>
  <si>
    <t>Cộng các mã có cấu trúc AAA.BB.C.DD.EEE -&gt; phân bổ về từng tỉnh theo DNCK bình quân sau WO - nhóm 1</t>
  </si>
  <si>
    <t>Lấy (Rule 1 + Rule 2) ra kết quả theo tỉnh/thành phố -&gt; phân bổ về team DSM theo số lượng DSM trong tỉnh/thành phố</t>
  </si>
  <si>
    <t>B2</t>
  </si>
  <si>
    <t>lấy theo đầu kế toán với account_code thuộc : 702000030012, 702000030112</t>
  </si>
  <si>
    <t>Dựa vào Analysis code để map tới tỉnh/thành phố tương ứng, VD: dòng GL có mã DVML.02.H.28.POS_9: số 28 tương ứng với TP HCM</t>
  </si>
  <si>
    <t>Cộng các mã có cấu trúc AAA.BB.C.DD.EEE -&gt; phân bổ về từng tỉnh theo DNCK (dư nợ cuối kỳ) bình quân sau WO - nhóm 2</t>
  </si>
  <si>
    <t>B1</t>
  </si>
  <si>
    <t>Phí bảo hiểm</t>
  </si>
  <si>
    <t>lấy theo đầu kế toán với account_code thuộc :  '716000000001</t>
  </si>
  <si>
    <t>Cộng các mã có cấu trúc AAA.BB.C.DD.EEE -&gt; phân bổ về từng tỉnh theo số lượng thẻ PSDN</t>
  </si>
  <si>
    <t>B3</t>
  </si>
  <si>
    <t>lấy theo đầu kế toán với account_code thuộc :  '719000030002</t>
  </si>
  <si>
    <t>B4</t>
  </si>
  <si>
    <t>Phí thanh toán chậm, thu từ ngoại bảng</t>
  </si>
  <si>
    <t>lấy theo đầu kế toán với account_code thuộc :  719000030003,719000030103,790000030003,790000030103,790000030004,790000030104</t>
  </si>
  <si>
    <t>Cộng các mã có cấu trúc AAA.BB.C.DD.EEE -&gt; phân bổ về từng tỉnh theo DNCK bình quân sau WO - nhóm 2-&gt;5</t>
  </si>
  <si>
    <t>B5</t>
  </si>
  <si>
    <t>C=sum(C1:C3)</t>
  </si>
  <si>
    <t>Chi phí CCTG (tk kế toán : 803000000001) * thu nhập hoạt động từ thẻ vay ĐVML / ( doanh thu nguồn vốn toàn hàng + lãi thu từ thẻ vay toàn hàng )</t>
  </si>
  <si>
    <t>Cộng dữ liệu các vùng HEAD và V1-&gt;V3, phân bổ về tỉnh theo tỉ lệ số dư CK sau WO LK</t>
  </si>
  <si>
    <t>Từ tỉnh/thành phố -&gt; phân bổ đến từng SM theo số lượng SM trong tỉnh/thành phố</t>
  </si>
  <si>
    <t>C1</t>
  </si>
  <si>
    <t>CP vốn TT1</t>
  </si>
  <si>
    <t>Chi phí vốn TT1 (tk kế toán : '802000000002','802000000003','802014000001','802037000001' ) *  thu nhập hoạt động từ thẻ vay ĐVML / ( doanh thu nguồn vốn toàn hàng + lãi thu từ thẻ vay toàn hàng )</t>
  </si>
  <si>
    <t>C2</t>
  </si>
  <si>
    <t>CP vốn TT2</t>
  </si>
  <si>
    <t>Chi phí vốn TT2 ( tk kế toán : '801000000001','802000000001' ) *  thu nhập hoạt động từ thẻ vay ĐVML / ( doanh thu nguồn vốn toàn hàng + lãi thu từ thẻ vay toàn hàng )</t>
  </si>
  <si>
    <t>C3</t>
  </si>
  <si>
    <t>D=sum(D1:D3)</t>
  </si>
  <si>
    <t>lấy theo đầu kế toán với account_code thuộc :  816000000001,816000000002,816000000003</t>
  </si>
  <si>
    <t>Cộng các mã có cấu trúc AAA.BB.C.DD.EEE -&gt; phân bổ về từng tỉnh/thành phố theo DNCK bình quân sau WO</t>
  </si>
  <si>
    <t>D1</t>
  </si>
  <si>
    <t>lấy theo đầu kế toán với account_code thuộc :  809000000002,809000000001,811000000001,811000000102,811000000002,811014000001,811037000001,811039000001,811041000001,815000000001,819000000002,819000000003,819000000001,790000000003,790000050101,790000000101,790037000001,849000000001,899000000003,899000000002,811000000101,819000060001</t>
  </si>
  <si>
    <t>D2</t>
  </si>
  <si>
    <t>DT kinh doanh</t>
  </si>
  <si>
    <t>lấy theo đầu kế toán với account_code thuộc :  702000010001,702000010002,704000000001,705000000001,709000000001,714000000002,714000000003,714037000001,714000000004,714014000001,715000000001,715037000001,719000000001,709000000101,719000000101</t>
  </si>
  <si>
    <t>D3</t>
  </si>
  <si>
    <t>E=B+C+D</t>
  </si>
  <si>
    <t>F=sum(F1:F4)</t>
  </si>
  <si>
    <t>lấy theo đầu kế toán với account_code thuộc :  831000000001,831000000002,832000000101,832000000001,831000000102</t>
  </si>
  <si>
    <t>Cộng các mã có cấu trúc AAA.BB.C.DD.EEE -&gt; phân bổ về từng tỉnh/thành phố theo Số lượng SM của tỉnh đó</t>
  </si>
  <si>
    <t>F1</t>
  </si>
  <si>
    <t>lấy theo đầu kế toán với account_code thuộc :  85x</t>
  </si>
  <si>
    <t>F2</t>
  </si>
  <si>
    <t>lấy theo đầu kế toán với account_code thuộc :  86x</t>
  </si>
  <si>
    <t>F3</t>
  </si>
  <si>
    <t>lấy theo đầu kế toán với account_code thuộc :  87x</t>
  </si>
  <si>
    <t>F4</t>
  </si>
  <si>
    <t>Dự phòng cho vay: 790000050001, 882200050001, 790000030001, 882200030001, 790000000001, 790000020101, 882200000001, 882200050101, 882200020101, 882200060001,790000050101 882200030101</t>
  </si>
  <si>
    <t>Lợi nhuận trước thuế</t>
  </si>
  <si>
    <t>Là lợi nhuận thu được sau khi trừ toàn bộ chi phí. Chưa tính thuế thu nhập doanh nghiệp.</t>
  </si>
  <si>
    <t>A=E+F+G</t>
  </si>
  <si>
    <t>A</t>
  </si>
  <si>
    <t>Tổng doanh thu</t>
  </si>
  <si>
    <t>Là tổng tất cả nguồn thu nhập</t>
  </si>
  <si>
    <t>H=B+D3</t>
  </si>
  <si>
    <t>Số lượng SM</t>
  </si>
  <si>
    <t>Số lượng RM tính theo số lượng nhân sự phụ trách từng POS thuộc một BM ( Branch Manager - tương ứng với 1 tỉnh )</t>
  </si>
  <si>
    <t>Raw data PTKD cung cấp hàng tháng</t>
  </si>
  <si>
    <t>J</t>
  </si>
  <si>
    <t>CIR</t>
  </si>
  <si>
    <t>CIR của Tỉnh</t>
  </si>
  <si>
    <t>F/E</t>
  </si>
  <si>
    <t>Margin</t>
  </si>
  <si>
    <t>Lợi nhuận trước thuế / tổng thu nhập</t>
  </si>
  <si>
    <t>A/H</t>
  </si>
  <si>
    <t>HS/vốn (%)</t>
  </si>
  <si>
    <t>Là khả năng lợi nhuận thu được so với chi phí trả lãi từ huy động vốn bỏ ra</t>
  </si>
  <si>
    <t>A/C</t>
  </si>
  <si>
    <t>Năng suất bình quân/Nhân sự</t>
  </si>
  <si>
    <t>Bình quân lợi nhuận chia cho từng nhân sự cùng trực thuộc 1 cấp quản lý.</t>
  </si>
  <si>
    <t>A/J</t>
  </si>
  <si>
    <t>Tổng điểm xếp hạng 2</t>
  </si>
  <si>
    <t>Xếp hạng các chỉ số CIR,Margin,HS/Vốn, NSBQ/nhân sự</t>
  </si>
  <si>
    <t>Các chỉ tiêu margin,Hs/vốn, NSBQ/nhân sự lấy từ cao -&gt; thấp, chỉ tiêu CIR ngược lại</t>
  </si>
  <si>
    <t>Xếp hạng 2</t>
  </si>
  <si>
    <t>Dựa trên điểm xếp hạng dòng 25 xếp hạng lại lấy từ thấp đến cao</t>
  </si>
  <si>
    <t>Tổng điểm xếp hạng 3</t>
  </si>
  <si>
    <t>Cộng tổng điểm XH 1 và 2</t>
  </si>
  <si>
    <t>Xếp hạng 3</t>
  </si>
  <si>
    <t>xếp hạng tổng điểm XH 1 và 2 từ thấp -&gt; cao</t>
  </si>
  <si>
    <t>Chi tiêu</t>
  </si>
  <si>
    <t>Nguyên tắc phân bổ</t>
  </si>
  <si>
    <t>Lợi nhuận trước thuế (A)</t>
  </si>
  <si>
    <t>I. Thu nhập từ hoạt động thẻ (I)</t>
  </si>
  <si>
    <t>=Sum (1) +(2) +(3) +(4)+(5)</t>
  </si>
  <si>
    <t>Lãi trong hạn (1)</t>
  </si>
  <si>
    <t>Phân bổ theo tỷ lệ SDCK bình quân sau WO nhóm 1 - final ( để đơn giản hoá bài toán chỉ lấy nhóm 1 final. Thực tế sẽ phải áp dụng theo nhóm nợ period mà doanh nghiệp phân nhỏ ra nữa )</t>
  </si>
  <si>
    <t>Lãi quá hạn (2)</t>
  </si>
  <si>
    <t>Phân bổ theo tỷ lệ SDCK bình quân sau WO nhóm 2 Final</t>
  </si>
  <si>
    <t>Phí Bảo hiểm (3)</t>
  </si>
  <si>
    <t>Phân bổ theo tỷ lệ Thẻ PSDN</t>
  </si>
  <si>
    <t>Phí tăng hạn mức (4)</t>
  </si>
  <si>
    <t>Phí thanh toán chậm, thu từ ngoại bảng, khác… (5)</t>
  </si>
  <si>
    <t>Phân bổ theo tỷ lệ SDCK bình quân sau wo nhóm 2 -&gt;5  final</t>
  </si>
  <si>
    <t>II. Chi phí thuần KDV (II)</t>
  </si>
  <si>
    <t>= Sum (6) +(7)+(8)+(9)</t>
  </si>
  <si>
    <t>DT Nguồn vốn (6)</t>
  </si>
  <si>
    <t>Phần này ĐVML số  = 0. Tuy nhiên cần số này để phân bổ được tỉ lệ CP Vốn cho các ĐVML. Đầu GL lấy DT Nguồn vốn : '702000040001','702000040002','703000000001','703000000002','703000000003','703000000004', '721000000041','721000000037','721000000039','721000000013','721000000014','721000000036','723000000014', '723000000037','821000000014','821000000037','821000000039','821000000041','821000000013','821000000036',
                '823000000014','823000000037','741031000001','741031000002','841000000001','841000000005','841000000004',
                '701000000001','701000000002','701037000001','701037000002','701000000101'</t>
  </si>
  <si>
    <t>CP vốn TT 2 (7)</t>
  </si>
  <si>
    <t>Phân bổ theo tỷ lệ SDCK bình quân sau wo</t>
  </si>
  <si>
    <t>CP vốn TT 1 (8)</t>
  </si>
  <si>
    <t>CP vốn CCTG (9)</t>
  </si>
  <si>
    <t>III. Chi phí thuần hoạt động khác</t>
  </si>
  <si>
    <t>= Sum (10) +(11)+(12)+(13)+(14)+(15)</t>
  </si>
  <si>
    <t>DT Fintech (10)</t>
  </si>
  <si>
    <t>Phần này ĐVML số  = 0</t>
  </si>
  <si>
    <t>DT tiểu thương, cá nhân (11)</t>
  </si>
  <si>
    <t>DT Kinh doanh (12)</t>
  </si>
  <si>
    <t>CP hoa hồng (13)</t>
  </si>
  <si>
    <t>CP thuần KD khác  (14)</t>
  </si>
  <si>
    <t>CP hợp tác kd tàu (net) (15)</t>
  </si>
  <si>
    <t>=Sum (I) +(II) +(III)</t>
  </si>
  <si>
    <t>=Sum (16) +(17) +(18) +(19)</t>
  </si>
  <si>
    <t>CP thuế, phí (16)</t>
  </si>
  <si>
    <t>Phân bổ theo tỷ lệ số lượng nhân viên</t>
  </si>
  <si>
    <t>CP nhân viên (17)</t>
  </si>
  <si>
    <t xml:space="preserve">Phân bổ theo tỷ lệ số lượng nhân viên </t>
  </si>
  <si>
    <t>CP quản lý (18)</t>
  </si>
  <si>
    <t>CP tài sản (19)</t>
  </si>
  <si>
    <t>Phân bổ theo tỷ lệ SDCK bình quân lũy kế truớc wo nhóm 2 -&gt;5  final</t>
  </si>
  <si>
    <t>sale_name</t>
  </si>
  <si>
    <t>jan_ltn</t>
  </si>
  <si>
    <t>feb_ltn</t>
  </si>
  <si>
    <t>mar_ltn</t>
  </si>
  <si>
    <t>apr_ltn</t>
  </si>
  <si>
    <t>may_ltn</t>
  </si>
  <si>
    <t>jun_ltn</t>
  </si>
  <si>
    <t>july_ltn</t>
  </si>
  <si>
    <t>aug_ltn</t>
  </si>
  <si>
    <t>sep_ltn</t>
  </si>
  <si>
    <t>oct_ltn</t>
  </si>
  <si>
    <t>nov_ltn</t>
  </si>
  <si>
    <t>dec_ltn</t>
  </si>
  <si>
    <t>jan</t>
  </si>
  <si>
    <t>feb</t>
  </si>
  <si>
    <t>mar</t>
  </si>
  <si>
    <t>apr</t>
  </si>
  <si>
    <t>may</t>
  </si>
  <si>
    <t>jun</t>
  </si>
  <si>
    <t>july</t>
  </si>
  <si>
    <t>aug</t>
  </si>
  <si>
    <t>sep</t>
  </si>
  <si>
    <t>oct</t>
  </si>
  <si>
    <t>nov</t>
  </si>
  <si>
    <t>dec</t>
  </si>
  <si>
    <t>Nguyễn Thị Hồng</t>
  </si>
  <si>
    <t>Trần Văn Anh</t>
  </si>
  <si>
    <t>Lê Thị Linh</t>
  </si>
  <si>
    <t>Phạm Minh Tuấn</t>
  </si>
  <si>
    <t>Hoàng Thị Ngọc</t>
  </si>
  <si>
    <t>Đặng Văn Đức</t>
  </si>
  <si>
    <t>Vũ Thị Mai</t>
  </si>
  <si>
    <t>Lê Thị Thanh</t>
  </si>
  <si>
    <t>Nguyễn Văn Khánh</t>
  </si>
  <si>
    <t>Lê Thị Thu</t>
  </si>
  <si>
    <t>Trần Minh Quân</t>
  </si>
  <si>
    <t>Phạm Thị Hạnh</t>
  </si>
  <si>
    <t>Đinh Văn Hùng</t>
  </si>
  <si>
    <t>Trần Thị Mai</t>
  </si>
  <si>
    <t>Lê Văn Tuấn</t>
  </si>
  <si>
    <t>Nguyễn Thị Thanh</t>
  </si>
  <si>
    <t>Hoàng Văn Nam</t>
  </si>
  <si>
    <t>Trần Thị Thu</t>
  </si>
  <si>
    <t>Lê Minh Đức</t>
  </si>
  <si>
    <t>Nguyễn Thị Bích</t>
  </si>
  <si>
    <t>Phạm Văn Hải</t>
  </si>
  <si>
    <t>Hoàng Thị Hà</t>
  </si>
  <si>
    <t>Lê Văn Thành</t>
  </si>
  <si>
    <t>Nguyễn Thị Ngọc</t>
  </si>
  <si>
    <t>Trần Văn Minh</t>
  </si>
  <si>
    <t>Lê Thị Phương</t>
  </si>
  <si>
    <t>Phạm Văn Đức</t>
  </si>
  <si>
    <t>Nguyễn Thị Mai</t>
  </si>
  <si>
    <t>Trần Văn Hùng</t>
  </si>
  <si>
    <t>Đỗ Thị Thu</t>
  </si>
  <si>
    <t>Lê Văn Hải</t>
  </si>
  <si>
    <t>Phạm Thị Hương</t>
  </si>
  <si>
    <t>Nguyễn Văn Đoàn</t>
  </si>
  <si>
    <t>Lê Thị Thảo</t>
  </si>
  <si>
    <t>Trần Văn Tùng</t>
  </si>
  <si>
    <t>Hoàng Văn Tân</t>
  </si>
  <si>
    <t>Lê Thị Thúy</t>
  </si>
  <si>
    <t>Nguyễn Văn Duy</t>
  </si>
  <si>
    <t>Phạm Thị Thuỷ</t>
  </si>
  <si>
    <t>Trần Văn Nam</t>
  </si>
  <si>
    <t>Lê Thu Hương</t>
  </si>
  <si>
    <t>Hoàng Văn Đại</t>
  </si>
  <si>
    <t>Nguyễn Thị Kim</t>
  </si>
  <si>
    <t>Trần Văn Bình</t>
  </si>
  <si>
    <t>Lê Thị Ngọc</t>
  </si>
  <si>
    <t>Phạm Văn Thắng</t>
  </si>
  <si>
    <t>Đinh Thị Huệ</t>
  </si>
  <si>
    <t>Trần Văn Hòa</t>
  </si>
  <si>
    <t>Lê Thị Nga</t>
  </si>
  <si>
    <t>Nguyễn Văn Tùng</t>
  </si>
  <si>
    <t>Phạm Thị Thanh</t>
  </si>
  <si>
    <t>Hoàng Văn Hưng</t>
  </si>
  <si>
    <t>Lê Thị Ánh</t>
  </si>
  <si>
    <t>Nguyễn Văn Hà</t>
  </si>
  <si>
    <t>Trần Thị Hà</t>
  </si>
  <si>
    <t>Lê Văn Bình</t>
  </si>
  <si>
    <t>Nguyễn Thị Hằng</t>
  </si>
  <si>
    <t>Hoàng Văn Lợi</t>
  </si>
  <si>
    <t>Lê Thị Kim</t>
  </si>
  <si>
    <t>Phạm Văn Đạo</t>
  </si>
  <si>
    <t>Trần Thị Hương</t>
  </si>
  <si>
    <t>Nguyễn Văn Hậu</t>
  </si>
  <si>
    <t>Lê Thị Hà</t>
  </si>
  <si>
    <t>Hoàng Văn Bình</t>
  </si>
  <si>
    <t>Đinh Thị Lan</t>
  </si>
  <si>
    <t>Trần Văn Phú</t>
  </si>
  <si>
    <t>Nguyễn Văn Đức</t>
  </si>
  <si>
    <t>Phạm Thị Mai</t>
  </si>
  <si>
    <t>Trần Văn Hải</t>
  </si>
  <si>
    <t>Phạm Thị Ngọc</t>
  </si>
  <si>
    <t>Trần Thị Lan</t>
  </si>
  <si>
    <t>Nguyễn Văn Tuấn</t>
  </si>
  <si>
    <t>Hoàng Thị Thảo</t>
  </si>
  <si>
    <t>Lê Văn An</t>
  </si>
  <si>
    <t>Nguyễn Thị Loan</t>
  </si>
  <si>
    <t>Trần Văn Đạt</t>
  </si>
  <si>
    <t>Nguyễn Văn Sơn</t>
  </si>
  <si>
    <t>Phạm Thị Lan</t>
  </si>
  <si>
    <t>Nguyễn Văn Hải</t>
  </si>
  <si>
    <t>Lê Thị Hương</t>
  </si>
  <si>
    <t>Trần Văn Thắng</t>
  </si>
  <si>
    <t>Hoàng Thị Thuận</t>
  </si>
  <si>
    <t>Lê Thu Thủy</t>
  </si>
  <si>
    <t>Tỉnh/TP</t>
  </si>
  <si>
    <t>Mã Tỉnh Thành</t>
  </si>
  <si>
    <t xml:space="preserve">VÙNG </t>
  </si>
  <si>
    <t>Mã cấu trúc về TXN trong GL</t>
  </si>
  <si>
    <t>Danh sách Vùng ( Khu vực )</t>
  </si>
  <si>
    <t>mã KV</t>
  </si>
  <si>
    <t>Hội Sở</t>
  </si>
  <si>
    <t>00</t>
  </si>
  <si>
    <t>Cấu trúc</t>
  </si>
  <si>
    <t>AAA.BB.CC.DDD</t>
  </si>
  <si>
    <t>Note</t>
  </si>
  <si>
    <t>Khu vực 0 - HỘI SỞ:</t>
  </si>
  <si>
    <t>An Giang</t>
  </si>
  <si>
    <t>01</t>
  </si>
  <si>
    <t>AAA</t>
  </si>
  <si>
    <t>DVML / HEAD</t>
  </si>
  <si>
    <t>Đơn vị Mạng lưới / Đơn vị phòng ban</t>
  </si>
  <si>
    <t>Khu vực I - Đông Bắc Bộ:</t>
  </si>
  <si>
    <t>Bắc Giang</t>
  </si>
  <si>
    <t>02</t>
  </si>
  <si>
    <t>BB</t>
  </si>
  <si>
    <t>00,01,02,03,04,05,06</t>
  </si>
  <si>
    <t>Vùng</t>
  </si>
  <si>
    <t>Hà Giang</t>
  </si>
  <si>
    <t>Bắc Kạn</t>
  </si>
  <si>
    <t>03</t>
  </si>
  <si>
    <t>A,B,C,D,E,F,G,H,…</t>
  </si>
  <si>
    <t>Khu vực</t>
  </si>
  <si>
    <t>Tuyên Quang</t>
  </si>
  <si>
    <t>Bạc Liêu</t>
  </si>
  <si>
    <t>04</t>
  </si>
  <si>
    <t>DD</t>
  </si>
  <si>
    <t>01,02,…</t>
  </si>
  <si>
    <t>Phú Thọ</t>
  </si>
  <si>
    <t>Bắc Ninh</t>
  </si>
  <si>
    <t>05</t>
  </si>
  <si>
    <t>EEE</t>
  </si>
  <si>
    <t>001,002,…</t>
  </si>
  <si>
    <t>Thứ tự đơn vị mạng lưới</t>
  </si>
  <si>
    <t>Thái Nguyên</t>
  </si>
  <si>
    <t>Bến Tre</t>
  </si>
  <si>
    <t>06</t>
  </si>
  <si>
    <t>Bình Định</t>
  </si>
  <si>
    <t>07</t>
  </si>
  <si>
    <t>Cao Bằng</t>
  </si>
  <si>
    <t>Bình Dương</t>
  </si>
  <si>
    <t>08</t>
  </si>
  <si>
    <t>Lạng Sơn</t>
  </si>
  <si>
    <t>Bình Phước</t>
  </si>
  <si>
    <t>09</t>
  </si>
  <si>
    <t>Bình Thuận</t>
  </si>
  <si>
    <t>10</t>
  </si>
  <si>
    <t>Quảng Ninh</t>
  </si>
  <si>
    <t>Cà Mau</t>
  </si>
  <si>
    <t>Khu vực II - Tây Bắc Bộ</t>
  </si>
  <si>
    <t>Cần Thơ</t>
  </si>
  <si>
    <t>12</t>
  </si>
  <si>
    <t>Lào Cai</t>
  </si>
  <si>
    <t>13</t>
  </si>
  <si>
    <t>Yên Bái</t>
  </si>
  <si>
    <t>Đà Nẵng</t>
  </si>
  <si>
    <t>14</t>
  </si>
  <si>
    <t>Điện Biên</t>
  </si>
  <si>
    <t>Đắk Lắk</t>
  </si>
  <si>
    <t>15</t>
  </si>
  <si>
    <t>Sơn La</t>
  </si>
  <si>
    <t>Đắk Nông</t>
  </si>
  <si>
    <t>Hòa Bình</t>
  </si>
  <si>
    <t>17</t>
  </si>
  <si>
    <t>Khu vực III - Đồng Bằng Sông Hồng:</t>
  </si>
  <si>
    <t>Đồng Nai</t>
  </si>
  <si>
    <t>18</t>
  </si>
  <si>
    <t>Lưu ý : Phần chia Khu vực đang theo địa lý của Việt Nam. Tuy nhiên tuỳ doanh nghiệp sẽ hoạch định phân bổ lại Đơn Vị Mạng Lưới sao cho đồng đều để các ASM có trách nhiệm và động lực thúc đẩy kinh doanh</t>
  </si>
  <si>
    <t>Hà Nội</t>
  </si>
  <si>
    <t>Đồng Tháp</t>
  </si>
  <si>
    <t>19</t>
  </si>
  <si>
    <t>Hải Phòng</t>
  </si>
  <si>
    <t>Gia Lai</t>
  </si>
  <si>
    <t>20</t>
  </si>
  <si>
    <t>Vĩnh Phúc</t>
  </si>
  <si>
    <t>21</t>
  </si>
  <si>
    <t>Hà Nam</t>
  </si>
  <si>
    <t>Hưng Yên</t>
  </si>
  <si>
    <t>23</t>
  </si>
  <si>
    <t>Hải Dương</t>
  </si>
  <si>
    <t>Hà Tĩnh</t>
  </si>
  <si>
    <t>24</t>
  </si>
  <si>
    <t>Thái Bình</t>
  </si>
  <si>
    <t>25</t>
  </si>
  <si>
    <t>Nam Định</t>
  </si>
  <si>
    <t>26</t>
  </si>
  <si>
    <t>Ninh Bình</t>
  </si>
  <si>
    <t>Hậu Giang</t>
  </si>
  <si>
    <t>27</t>
  </si>
  <si>
    <t>Hồ Chí Minh</t>
  </si>
  <si>
    <t>28</t>
  </si>
  <si>
    <t>Khu vực IV - Bắc Trung Bộ:</t>
  </si>
  <si>
    <t>29</t>
  </si>
  <si>
    <t>Thanh Hoá</t>
  </si>
  <si>
    <t>30</t>
  </si>
  <si>
    <t>Nghệ An</t>
  </si>
  <si>
    <t>Khánh Hòa</t>
  </si>
  <si>
    <t>31</t>
  </si>
  <si>
    <t>Kiên Giang</t>
  </si>
  <si>
    <t>32</t>
  </si>
  <si>
    <t>Quảng Bình</t>
  </si>
  <si>
    <t>Kon Tum</t>
  </si>
  <si>
    <t>33</t>
  </si>
  <si>
    <t>Quảng Trị</t>
  </si>
  <si>
    <t>Lai Châu</t>
  </si>
  <si>
    <t>34</t>
  </si>
  <si>
    <t>Thừa Thiên Huế</t>
  </si>
  <si>
    <t>Lâm Đồng</t>
  </si>
  <si>
    <t>35</t>
  </si>
  <si>
    <t>Khu vực V - Nam Trung Bộ:</t>
  </si>
  <si>
    <t>36</t>
  </si>
  <si>
    <t>37</t>
  </si>
  <si>
    <t>Quảng Nam</t>
  </si>
  <si>
    <t>Long An</t>
  </si>
  <si>
    <t>38</t>
  </si>
  <si>
    <t>Quảng Ngãi</t>
  </si>
  <si>
    <t>39</t>
  </si>
  <si>
    <t>40</t>
  </si>
  <si>
    <t>Phú Yên</t>
  </si>
  <si>
    <t>41</t>
  </si>
  <si>
    <t>Khánh Hoà</t>
  </si>
  <si>
    <t>Ninh Thuận</t>
  </si>
  <si>
    <t>42</t>
  </si>
  <si>
    <t>43</t>
  </si>
  <si>
    <t>44</t>
  </si>
  <si>
    <t>45</t>
  </si>
  <si>
    <t>46</t>
  </si>
  <si>
    <t>Dak Lak</t>
  </si>
  <si>
    <t>47</t>
  </si>
  <si>
    <t>Dak Nông</t>
  </si>
  <si>
    <t>48</t>
  </si>
  <si>
    <t>49</t>
  </si>
  <si>
    <t>Khu vực VI - Miền Tây Nam Bộ:</t>
  </si>
  <si>
    <t>Sóc Trăng</t>
  </si>
  <si>
    <t>50</t>
  </si>
  <si>
    <t>51</t>
  </si>
  <si>
    <t>Tây Ninh</t>
  </si>
  <si>
    <t>52</t>
  </si>
  <si>
    <t>53</t>
  </si>
  <si>
    <t>Tiền Giang</t>
  </si>
  <si>
    <t>54</t>
  </si>
  <si>
    <t>Thanh Hóa</t>
  </si>
  <si>
    <t>55</t>
  </si>
  <si>
    <t>Huế</t>
  </si>
  <si>
    <t>56</t>
  </si>
  <si>
    <t>Vĩnh Long</t>
  </si>
  <si>
    <t>57</t>
  </si>
  <si>
    <t>Trà Vinh</t>
  </si>
  <si>
    <t>58</t>
  </si>
  <si>
    <t>59</t>
  </si>
  <si>
    <t>60</t>
  </si>
  <si>
    <t>61</t>
  </si>
  <si>
    <t>Vũng Tàu</t>
  </si>
  <si>
    <t>62</t>
  </si>
  <si>
    <t>63</t>
  </si>
  <si>
    <t>Khu vực VII - Miền Đông Nam Bộ:</t>
  </si>
  <si>
    <t>TP.Hồ Chí Minh (Thành phố trực thuộc Trung ương)</t>
  </si>
  <si>
    <t>Bà Rịa-Vũng Tàu</t>
  </si>
</sst>
</file>

<file path=xl/styles.xml><?xml version="1.0" encoding="utf-8"?>
<styleSheet xmlns="http://schemas.openxmlformats.org/spreadsheetml/2006/main">
  <numFmts count="8">
    <numFmt numFmtId="176" formatCode="0_ "/>
    <numFmt numFmtId="43" formatCode="_(* #,##0.00_);_(* \(#,##0.00\);_(* &quot;-&quot;??_);_(@_)"/>
    <numFmt numFmtId="177" formatCode="0.0%"/>
    <numFmt numFmtId="178" formatCode="_(* #,##0_);_(* \(#,##0\);_(* &quot;-&quot;??_);_(@_)"/>
    <numFmt numFmtId="42" formatCode="_(&quot;$&quot;* #,##0_);_(&quot;$&quot;* \(#,##0\);_(&quot;$&quot;* &quot;-&quot;_);_(@_)"/>
    <numFmt numFmtId="179" formatCode="_ * #,##0.00_ ;_ * \-#,##0.00_ ;_ * &quot;-&quot;??_ ;_ @_ "/>
    <numFmt numFmtId="44" formatCode="_(&quot;$&quot;* #,##0.00_);_(&quot;$&quot;* \(#,##0.00\);_(&quot;$&quot;* &quot;-&quot;??_);_(@_)"/>
    <numFmt numFmtId="180" formatCode="_ * #,##0_ ;_ * \-#,##0_ ;_ * &quot;-&quot;_ ;_ @_ "/>
  </numFmts>
  <fonts count="47">
    <font>
      <sz val="11"/>
      <color theme="1"/>
      <name val="Calibri"/>
      <charset val="134"/>
      <scheme val="minor"/>
    </font>
    <font>
      <b/>
      <sz val="11"/>
      <color rgb="FF000000"/>
      <name val="Calibri"/>
      <charset val="134"/>
    </font>
    <font>
      <b/>
      <sz val="11"/>
      <color theme="1"/>
      <name val="Calibri"/>
      <charset val="134"/>
    </font>
    <font>
      <sz val="11"/>
      <color rgb="FF000000"/>
      <name val="Calibri"/>
      <charset val="134"/>
    </font>
    <font>
      <sz val="11"/>
      <color theme="1"/>
      <name val="Calibri"/>
      <charset val="134"/>
    </font>
    <font>
      <b/>
      <sz val="11"/>
      <color theme="0"/>
      <name val="Calibri"/>
      <charset val="134"/>
    </font>
    <font>
      <b/>
      <sz val="11"/>
      <color rgb="FFFF0000"/>
      <name val="Calibri"/>
      <charset val="134"/>
    </font>
    <font>
      <b/>
      <i/>
      <sz val="11"/>
      <color theme="1"/>
      <name val="Calibri"/>
      <charset val="134"/>
    </font>
    <font>
      <sz val="10"/>
      <color theme="0"/>
      <name val="Quattrocento Sans"/>
      <charset val="134"/>
    </font>
    <font>
      <sz val="10"/>
      <color rgb="FF374151"/>
      <name val="Quattrocento Sans"/>
      <charset val="134"/>
    </font>
    <font>
      <u/>
      <sz val="11"/>
      <color theme="10"/>
      <name val="Calibri"/>
      <charset val="134"/>
    </font>
    <font>
      <b/>
      <sz val="14"/>
      <color theme="0"/>
      <name val="Calibri"/>
      <charset val="134"/>
    </font>
    <font>
      <b/>
      <sz val="11"/>
      <color rgb="FF3F3F3F"/>
      <name val="Calibri"/>
      <charset val="134"/>
    </font>
    <font>
      <b/>
      <sz val="11"/>
      <color rgb="FF0000FF"/>
      <name val="Calibri"/>
      <charset val="134"/>
    </font>
    <font>
      <i/>
      <sz val="11"/>
      <color theme="1"/>
      <name val="Calibri"/>
      <charset val="134"/>
    </font>
    <font>
      <sz val="11"/>
      <color rgb="FFFF0000"/>
      <name val="Calibri"/>
      <charset val="134"/>
    </font>
    <font>
      <sz val="14"/>
      <color theme="1"/>
      <name val="Calibri"/>
      <charset val="134"/>
    </font>
    <font>
      <b/>
      <sz val="14"/>
      <color theme="0"/>
      <name val="Arial"/>
      <charset val="134"/>
    </font>
    <font>
      <b/>
      <sz val="10"/>
      <color theme="1"/>
      <name val="Arial"/>
      <charset val="134"/>
    </font>
    <font>
      <b/>
      <i/>
      <sz val="9"/>
      <color theme="1"/>
      <name val="Arial"/>
      <charset val="134"/>
    </font>
    <font>
      <b/>
      <i/>
      <sz val="9"/>
      <color rgb="FF000000"/>
      <name val="Arial"/>
      <charset val="134"/>
    </font>
    <font>
      <i/>
      <sz val="9"/>
      <color theme="1"/>
      <name val="Arial"/>
      <charset val="134"/>
    </font>
    <font>
      <i/>
      <sz val="9"/>
      <color rgb="FF000000"/>
      <name val="Arial"/>
      <charset val="134"/>
    </font>
    <font>
      <sz val="10"/>
      <color rgb="FF000000"/>
      <name val="Arial"/>
      <charset val="134"/>
    </font>
    <font>
      <i/>
      <sz val="10"/>
      <color theme="1"/>
      <name val="Arial"/>
      <charset val="134"/>
    </font>
    <font>
      <i/>
      <sz val="10"/>
      <color rgb="FF000000"/>
      <name val="Arial"/>
      <charset val="134"/>
    </font>
    <font>
      <b/>
      <sz val="10"/>
      <color rgb="FF000000"/>
      <name val="Arial"/>
      <charset val="134"/>
    </font>
    <font>
      <sz val="10"/>
      <color theme="1"/>
      <name val="Arial"/>
      <charset val="134"/>
    </font>
    <font>
      <b/>
      <sz val="13"/>
      <color theme="3"/>
      <name val="Calibri"/>
      <charset val="134"/>
      <scheme val="minor"/>
    </font>
    <font>
      <u/>
      <sz val="11"/>
      <color rgb="FF800080"/>
      <name val="Calibri"/>
      <charset val="0"/>
      <scheme val="minor"/>
    </font>
    <font>
      <sz val="11"/>
      <color theme="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FF0000"/>
      <name val="Calibri"/>
      <charset val="0"/>
      <scheme val="minor"/>
    </font>
    <font>
      <sz val="11"/>
      <color rgb="FF9C0006"/>
      <name val="Calibri"/>
      <charset val="0"/>
      <scheme val="minor"/>
    </font>
    <font>
      <b/>
      <sz val="11"/>
      <color rgb="FFFA7D00"/>
      <name val="Calibri"/>
      <charset val="0"/>
      <scheme val="minor"/>
    </font>
    <font>
      <sz val="11"/>
      <color rgb="FF3F3F76"/>
      <name val="Calibri"/>
      <charset val="0"/>
      <scheme val="minor"/>
    </font>
    <font>
      <sz val="11"/>
      <color rgb="FF006100"/>
      <name val="Calibri"/>
      <charset val="0"/>
      <scheme val="minor"/>
    </font>
    <font>
      <sz val="11"/>
      <color theme="1"/>
      <name val="Calibri"/>
      <charset val="0"/>
      <scheme val="minor"/>
    </font>
    <font>
      <sz val="11"/>
      <color rgb="FF9C6500"/>
      <name val="Calibri"/>
      <charset val="0"/>
      <scheme val="minor"/>
    </font>
    <font>
      <b/>
      <sz val="11"/>
      <color rgb="FF3F3F3F"/>
      <name val="Calibri"/>
      <charset val="0"/>
      <scheme val="minor"/>
    </font>
    <font>
      <u/>
      <sz val="11"/>
      <color rgb="FF0000FF"/>
      <name val="Calibri"/>
      <charset val="0"/>
      <scheme val="minor"/>
    </font>
    <font>
      <b/>
      <sz val="11"/>
      <color theme="1"/>
      <name val="Calibri"/>
      <charset val="0"/>
      <scheme val="minor"/>
    </font>
    <font>
      <sz val="11"/>
      <color rgb="FFFA7D00"/>
      <name val="Calibri"/>
      <charset val="0"/>
      <scheme val="minor"/>
    </font>
    <font>
      <b/>
      <sz val="11"/>
      <color rgb="FFFFFFFF"/>
      <name val="Calibri"/>
      <charset val="0"/>
      <scheme val="minor"/>
    </font>
    <font>
      <b/>
      <sz val="18"/>
      <color theme="3"/>
      <name val="Calibri"/>
      <charset val="134"/>
      <scheme val="minor"/>
    </font>
  </fonts>
  <fills count="49">
    <fill>
      <patternFill patternType="none"/>
    </fill>
    <fill>
      <patternFill patternType="gray125"/>
    </fill>
    <fill>
      <patternFill patternType="solid">
        <fgColor rgb="FFFFFF00"/>
        <bgColor rgb="FFFFFF00"/>
      </patternFill>
    </fill>
    <fill>
      <patternFill patternType="solid">
        <fgColor theme="8"/>
        <bgColor theme="8"/>
      </patternFill>
    </fill>
    <fill>
      <patternFill patternType="solid">
        <fgColor rgb="FFE2EFD9"/>
        <bgColor rgb="FFE2EFD9"/>
      </patternFill>
    </fill>
    <fill>
      <patternFill patternType="solid">
        <fgColor theme="4"/>
        <bgColor theme="4"/>
      </patternFill>
    </fill>
    <fill>
      <patternFill patternType="solid">
        <fgColor theme="9"/>
        <bgColor theme="9"/>
      </patternFill>
    </fill>
    <fill>
      <patternFill patternType="solid">
        <fgColor rgb="FFECECEC"/>
        <bgColor rgb="FFECECEC"/>
      </patternFill>
    </fill>
    <fill>
      <patternFill patternType="solid">
        <fgColor rgb="FFD0CECE"/>
        <bgColor rgb="FFD0CECE"/>
      </patternFill>
    </fill>
    <fill>
      <patternFill patternType="solid">
        <fgColor rgb="FFE7E6E6"/>
        <bgColor rgb="FFE7E6E6"/>
      </patternFill>
    </fill>
    <fill>
      <patternFill patternType="solid">
        <fgColor rgb="FFFBE4D5"/>
        <bgColor rgb="FFFBE4D5"/>
      </patternFill>
    </fill>
    <fill>
      <patternFill patternType="solid">
        <fgColor rgb="FFD9E2F3"/>
        <bgColor rgb="FFD9E2F3"/>
      </patternFill>
    </fill>
    <fill>
      <patternFill patternType="solid">
        <fgColor theme="5"/>
        <bgColor theme="5"/>
      </patternFill>
    </fill>
    <fill>
      <patternFill patternType="solid">
        <fgColor rgb="FFFFFFFF"/>
        <bgColor rgb="FFFFFFFF"/>
      </patternFill>
    </fill>
    <fill>
      <patternFill patternType="solid">
        <fgColor rgb="FFD6DCE4"/>
        <bgColor rgb="FFD6DCE4"/>
      </patternFill>
    </fill>
    <fill>
      <patternFill patternType="solid">
        <fgColor rgb="FFFFF2CC"/>
        <bgColor rgb="FFFFF2CC"/>
      </patternFill>
    </fill>
    <fill>
      <patternFill patternType="solid">
        <fgColor theme="7"/>
        <bgColor theme="7"/>
      </patternFill>
    </fill>
    <fill>
      <patternFill patternType="solid">
        <fgColor rgb="FFFEF2CB"/>
        <bgColor rgb="FFFEF2CB"/>
      </patternFill>
    </fill>
    <fill>
      <patternFill patternType="solid">
        <fgColor theme="9"/>
        <bgColor indexed="64"/>
      </patternFill>
    </fill>
    <fill>
      <patternFill patternType="solid">
        <fgColor theme="8" tint="0.399975585192419"/>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8"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5"/>
        <bgColor indexed="64"/>
      </patternFill>
    </fill>
    <fill>
      <patternFill patternType="solid">
        <fgColor theme="7"/>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599993896298105"/>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30" fillId="41" borderId="0">
      <alignment vertical="center"/>
    </xf>
    <xf numFmtId="0" fontId="39" fillId="35" borderId="0">
      <alignment vertical="center"/>
    </xf>
    <xf numFmtId="0" fontId="30" fillId="19" borderId="0">
      <alignment vertical="center"/>
    </xf>
    <xf numFmtId="0" fontId="30" fillId="18" borderId="0">
      <alignment vertical="center"/>
    </xf>
    <xf numFmtId="0" fontId="39" fillId="48" borderId="0">
      <alignment vertical="center"/>
    </xf>
    <xf numFmtId="0" fontId="39" fillId="24" borderId="0">
      <alignment vertical="center"/>
    </xf>
    <xf numFmtId="0" fontId="30" fillId="45" borderId="0">
      <alignment vertical="center"/>
    </xf>
    <xf numFmtId="0" fontId="30" fillId="38" borderId="0">
      <alignment vertical="center"/>
    </xf>
    <xf numFmtId="0" fontId="39" fillId="42" borderId="0">
      <alignment vertical="center"/>
    </xf>
    <xf numFmtId="0" fontId="30" fillId="40" borderId="0">
      <alignment vertical="center"/>
    </xf>
    <xf numFmtId="0" fontId="44" fillId="0" borderId="20">
      <alignment vertical="center"/>
    </xf>
    <xf numFmtId="0" fontId="39" fillId="36" borderId="0">
      <alignment vertical="center"/>
    </xf>
    <xf numFmtId="0" fontId="30" fillId="44" borderId="0">
      <alignment vertical="center"/>
    </xf>
    <xf numFmtId="0" fontId="30" fillId="47" borderId="0">
      <alignment vertical="center"/>
    </xf>
    <xf numFmtId="0" fontId="39" fillId="33" borderId="0">
      <alignment vertical="center"/>
    </xf>
    <xf numFmtId="0" fontId="39" fillId="32" borderId="0">
      <alignment vertical="center"/>
    </xf>
    <xf numFmtId="0" fontId="30" fillId="39" borderId="0">
      <alignment vertical="center"/>
    </xf>
    <xf numFmtId="0" fontId="39" fillId="30" borderId="0">
      <alignment vertical="center"/>
    </xf>
    <xf numFmtId="0" fontId="39" fillId="37" borderId="0">
      <alignment vertical="center"/>
    </xf>
    <xf numFmtId="0" fontId="30" fillId="29" borderId="0">
      <alignment vertical="center"/>
    </xf>
    <xf numFmtId="0" fontId="40" fillId="28" borderId="0">
      <alignment vertical="center"/>
    </xf>
    <xf numFmtId="0" fontId="30" fillId="26" borderId="0">
      <alignment vertical="center"/>
    </xf>
    <xf numFmtId="0" fontId="35" fillId="20" borderId="0">
      <alignment vertical="center"/>
    </xf>
    <xf numFmtId="0" fontId="39" fillId="46" borderId="0">
      <alignment vertical="center"/>
    </xf>
    <xf numFmtId="0" fontId="43" fillId="0" borderId="19">
      <alignment vertical="center"/>
    </xf>
    <xf numFmtId="0" fontId="41" fillId="21" borderId="18">
      <alignment vertical="center"/>
    </xf>
    <xf numFmtId="44" fontId="0" fillId="0" borderId="0">
      <alignment vertical="center"/>
    </xf>
    <xf numFmtId="0" fontId="39" fillId="27" borderId="0">
      <alignment vertical="center"/>
    </xf>
    <xf numFmtId="0" fontId="0" fillId="25" borderId="17">
      <alignment vertical="center"/>
    </xf>
    <xf numFmtId="0" fontId="37" fillId="22" borderId="16">
      <alignment vertical="center"/>
    </xf>
    <xf numFmtId="0" fontId="33" fillId="0" borderId="0">
      <alignment vertical="center"/>
    </xf>
    <xf numFmtId="0" fontId="36" fillId="21" borderId="16">
      <alignment vertical="center"/>
    </xf>
    <xf numFmtId="0" fontId="38" fillId="23" borderId="0">
      <alignment vertical="center"/>
    </xf>
    <xf numFmtId="0" fontId="33" fillId="0" borderId="15">
      <alignment vertical="center"/>
    </xf>
    <xf numFmtId="0" fontId="32" fillId="0" borderId="0">
      <alignment vertical="center"/>
    </xf>
    <xf numFmtId="0" fontId="31" fillId="0" borderId="14">
      <alignment vertical="center"/>
    </xf>
    <xf numFmtId="180" fontId="0" fillId="0" borderId="0">
      <alignment vertical="center"/>
    </xf>
    <xf numFmtId="0" fontId="39" fillId="34" borderId="0">
      <alignment vertical="center"/>
    </xf>
    <xf numFmtId="0" fontId="46" fillId="0" borderId="0">
      <alignment vertical="center"/>
    </xf>
    <xf numFmtId="42" fontId="0" fillId="0" borderId="0">
      <alignment vertical="center"/>
    </xf>
    <xf numFmtId="0" fontId="34" fillId="0" borderId="0">
      <alignment vertical="center"/>
    </xf>
    <xf numFmtId="0" fontId="29" fillId="0" borderId="0">
      <alignment vertical="center"/>
    </xf>
    <xf numFmtId="0" fontId="28" fillId="0" borderId="14">
      <alignment vertical="center"/>
    </xf>
    <xf numFmtId="179" fontId="0" fillId="0" borderId="0">
      <alignment vertical="center"/>
    </xf>
    <xf numFmtId="0" fontId="45" fillId="43" borderId="21">
      <alignment vertical="center"/>
    </xf>
    <xf numFmtId="0" fontId="30" fillId="31" borderId="0">
      <alignment vertical="center"/>
    </xf>
    <xf numFmtId="9" fontId="0" fillId="0" borderId="0">
      <alignment vertical="center"/>
    </xf>
    <xf numFmtId="0" fontId="42" fillId="0" borderId="0">
      <alignment vertical="center"/>
    </xf>
  </cellStyleXfs>
  <cellXfs count="127">
    <xf numFmtId="0" fontId="0" fillId="0" borderId="0" xfId="0"/>
    <xf numFmtId="0" fontId="1" fillId="2" borderId="1" xfId="0" applyFont="1" applyFill="1" applyBorder="1" applyAlignment="1">
      <alignment vertical="center"/>
    </xf>
    <xf numFmtId="0" fontId="2" fillId="2" borderId="0" xfId="0" applyFont="1" applyFill="1"/>
    <xf numFmtId="0" fontId="3" fillId="0" borderId="1" xfId="0" applyFont="1" applyBorder="1" applyAlignment="1">
      <alignment vertical="center"/>
    </xf>
    <xf numFmtId="0" fontId="4" fillId="0" borderId="0" xfId="0" applyFont="1"/>
    <xf numFmtId="0" fontId="4" fillId="0" borderId="1" xfId="0" applyFont="1" applyBorder="1" applyAlignment="1">
      <alignment vertical="center"/>
    </xf>
    <xf numFmtId="0" fontId="5" fillId="3" borderId="2" xfId="0" applyFont="1" applyFill="1" applyBorder="1" applyAlignment="1">
      <alignment horizontal="center"/>
    </xf>
    <xf numFmtId="0" fontId="0" fillId="0" borderId="2" xfId="0" applyBorder="1"/>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3" fillId="0" borderId="1" xfId="0" applyFont="1" applyBorder="1" applyAlignment="1">
      <alignment horizontal="center" vertical="center"/>
    </xf>
    <xf numFmtId="0" fontId="4" fillId="0" borderId="0" xfId="0" applyFont="1" applyAlignment="1">
      <alignment vertical="center"/>
    </xf>
    <xf numFmtId="0" fontId="1" fillId="2" borderId="1" xfId="0" applyFont="1" applyFill="1" applyBorder="1" applyAlignment="1">
      <alignment horizontal="center" vertical="center"/>
    </xf>
    <xf numFmtId="0" fontId="2" fillId="2" borderId="1" xfId="0" applyFont="1" applyFill="1" applyBorder="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1" fillId="0" borderId="0" xfId="0" applyFont="1" applyAlignment="1">
      <alignment vertical="center"/>
    </xf>
    <xf numFmtId="0" fontId="4" fillId="0" borderId="0" xfId="0" applyFont="1" applyAlignment="1">
      <alignment horizontal="center" vertical="center"/>
    </xf>
    <xf numFmtId="0" fontId="7" fillId="4" borderId="0" xfId="0" applyFont="1" applyFill="1" applyAlignment="1">
      <alignment horizontal="center" vertical="center" wrapText="1"/>
    </xf>
    <xf numFmtId="0" fontId="5" fillId="5" borderId="0" xfId="0" applyFont="1" applyFill="1"/>
    <xf numFmtId="0" fontId="2" fillId="0" borderId="0" xfId="0" applyFont="1"/>
    <xf numFmtId="0" fontId="8" fillId="6" borderId="0" xfId="0" applyFont="1" applyFill="1" applyAlignment="1">
      <alignment horizontal="left" vertical="center"/>
    </xf>
    <xf numFmtId="0" fontId="9" fillId="7" borderId="0" xfId="0" applyFont="1" applyFill="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xf>
    <xf numFmtId="0" fontId="2" fillId="8" borderId="0" xfId="0" applyFont="1" applyFill="1"/>
    <xf numFmtId="3" fontId="4" fillId="0" borderId="0" xfId="0" applyNumberFormat="1" applyFont="1"/>
    <xf numFmtId="0" fontId="10" fillId="0" borderId="0" xfId="0" applyFont="1"/>
    <xf numFmtId="0" fontId="2" fillId="8" borderId="1" xfId="0" applyFont="1" applyFill="1" applyBorder="1"/>
    <xf numFmtId="0" fontId="2" fillId="9" borderId="0" xfId="0" applyFont="1" applyFill="1"/>
    <xf numFmtId="0" fontId="2" fillId="10" borderId="0" xfId="0" applyFont="1" applyFill="1"/>
    <xf numFmtId="4" fontId="4" fillId="0" borderId="0" xfId="0" applyNumberFormat="1" applyFont="1"/>
    <xf numFmtId="0" fontId="2" fillId="11" borderId="0" xfId="0" applyFont="1" applyFill="1"/>
    <xf numFmtId="0" fontId="5" fillId="6" borderId="0" xfId="0" applyFont="1" applyFill="1"/>
    <xf numFmtId="0" fontId="11" fillId="3" borderId="0" xfId="0" applyFont="1" applyFill="1" applyAlignment="1">
      <alignment horizontal="center" vertical="center"/>
    </xf>
    <xf numFmtId="0" fontId="2" fillId="4" borderId="0" xfId="0" applyFont="1" applyFill="1"/>
    <xf numFmtId="0" fontId="5" fillId="3" borderId="0" xfId="0" applyFont="1" applyFill="1"/>
    <xf numFmtId="0" fontId="12" fillId="0" borderId="0" xfId="0" applyFont="1"/>
    <xf numFmtId="0" fontId="11" fillId="12" borderId="0" xfId="0" applyFont="1" applyFill="1" applyAlignment="1">
      <alignment horizontal="center" vertical="center"/>
    </xf>
    <xf numFmtId="0" fontId="5" fillId="5" borderId="3" xfId="0" applyFont="1" applyFill="1" applyBorder="1" applyAlignment="1">
      <alignment horizontal="left" vertical="center" wrapText="1"/>
    </xf>
    <xf numFmtId="15" fontId="5" fillId="5" borderId="4" xfId="0" applyNumberFormat="1" applyFont="1" applyFill="1" applyBorder="1" applyAlignment="1">
      <alignment horizontal="left" vertical="center" wrapText="1"/>
    </xf>
    <xf numFmtId="15" fontId="5" fillId="5" borderId="5" xfId="0" applyNumberFormat="1" applyFont="1" applyFill="1" applyBorder="1" applyAlignment="1">
      <alignment horizontal="left" vertical="center" wrapText="1"/>
    </xf>
    <xf numFmtId="0" fontId="2" fillId="0" borderId="6" xfId="0" applyFont="1" applyBorder="1" applyAlignment="1">
      <alignment horizontal="left" vertical="center" wrapText="1"/>
    </xf>
    <xf numFmtId="15" fontId="2" fillId="0" borderId="7" xfId="0" applyNumberFormat="1" applyFont="1" applyBorder="1" applyAlignment="1">
      <alignment horizontal="left" vertical="center" wrapText="1"/>
    </xf>
    <xf numFmtId="0" fontId="13" fillId="0" borderId="1" xfId="0" applyFont="1" applyBorder="1" applyAlignment="1">
      <alignment horizontal="left" vertical="center" wrapText="1"/>
    </xf>
    <xf numFmtId="0" fontId="13" fillId="0" borderId="8" xfId="0" applyFont="1" applyBorder="1" applyAlignment="1">
      <alignment horizontal="left" vertical="center" wrapText="1"/>
    </xf>
    <xf numFmtId="0" fontId="2" fillId="0" borderId="9" xfId="0" applyFont="1" applyBorder="1" applyAlignment="1">
      <alignment horizontal="left" vertical="center" wrapText="1"/>
    </xf>
    <xf numFmtId="15"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8" xfId="0" applyFont="1" applyBorder="1" applyAlignment="1">
      <alignment horizontal="left" vertical="center" wrapText="1"/>
    </xf>
    <xf numFmtId="0" fontId="2" fillId="2" borderId="9"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8" xfId="0" applyFont="1" applyFill="1" applyBorder="1" applyAlignment="1">
      <alignment horizontal="left" vertical="center" wrapText="1"/>
    </xf>
    <xf numFmtId="0" fontId="4" fillId="0" borderId="9" xfId="0" applyFont="1" applyBorder="1" applyAlignment="1">
      <alignment horizontal="left" vertical="center" wrapText="1"/>
    </xf>
    <xf numFmtId="0" fontId="14" fillId="0" borderId="1" xfId="0" applyFont="1" applyBorder="1" applyAlignment="1">
      <alignment horizontal="left" vertical="center" wrapText="1"/>
    </xf>
    <xf numFmtId="0" fontId="7" fillId="0" borderId="1" xfId="0" applyFont="1" applyBorder="1" applyAlignment="1">
      <alignment horizontal="left" vertical="center" wrapText="1"/>
    </xf>
    <xf numFmtId="0" fontId="4" fillId="0" borderId="1" xfId="0" applyFont="1" applyBorder="1" applyAlignment="1">
      <alignment horizontal="left" vertical="center" wrapText="1"/>
    </xf>
    <xf numFmtId="0" fontId="2" fillId="0" borderId="8" xfId="0" applyFont="1" applyBorder="1" applyAlignment="1">
      <alignment horizontal="left" vertical="center" wrapText="1"/>
    </xf>
    <xf numFmtId="0" fontId="15" fillId="2" borderId="1" xfId="0" applyFont="1" applyFill="1" applyBorder="1" applyAlignment="1">
      <alignment horizontal="left" vertical="center" wrapText="1"/>
    </xf>
    <xf numFmtId="0" fontId="15" fillId="2" borderId="8" xfId="0" applyFont="1" applyFill="1" applyBorder="1" applyAlignment="1">
      <alignment horizontal="left" vertical="center" wrapText="1"/>
    </xf>
    <xf numFmtId="0" fontId="15" fillId="0" borderId="1" xfId="0" applyFont="1" applyBorder="1" applyAlignment="1">
      <alignment horizontal="left" vertical="center" wrapText="1"/>
    </xf>
    <xf numFmtId="0" fontId="15" fillId="0" borderId="8" xfId="0" applyFont="1" applyBorder="1" applyAlignment="1">
      <alignment horizontal="left" vertical="center" wrapText="1"/>
    </xf>
    <xf numFmtId="0" fontId="2" fillId="2" borderId="10"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15" fillId="2" borderId="11" xfId="0" applyFont="1" applyFill="1" applyBorder="1" applyAlignment="1">
      <alignment horizontal="left" vertical="center" wrapText="1"/>
    </xf>
    <xf numFmtId="0" fontId="15" fillId="2" borderId="12" xfId="0" applyFont="1" applyFill="1" applyBorder="1" applyAlignment="1">
      <alignment horizontal="left" vertical="center" wrapText="1"/>
    </xf>
    <xf numFmtId="0" fontId="4" fillId="0" borderId="0" xfId="0" applyFont="1" applyAlignment="1">
      <alignment horizontal="left" vertical="center" wrapText="1"/>
    </xf>
    <xf numFmtId="0" fontId="5" fillId="6" borderId="1" xfId="0" applyFont="1" applyFill="1" applyBorder="1"/>
    <xf numFmtId="0" fontId="1" fillId="0" borderId="1" xfId="0" applyFont="1" applyBorder="1"/>
    <xf numFmtId="0" fontId="4" fillId="0" borderId="1" xfId="0" applyFont="1" applyBorder="1"/>
    <xf numFmtId="0" fontId="3" fillId="0" borderId="1" xfId="0" applyFont="1" applyBorder="1"/>
    <xf numFmtId="0" fontId="4" fillId="0" borderId="1" xfId="0" applyFont="1" applyBorder="1" applyAlignment="1">
      <alignment wrapText="1"/>
    </xf>
    <xf numFmtId="15" fontId="5" fillId="0" borderId="7" xfId="0" applyNumberFormat="1" applyFont="1" applyBorder="1" applyAlignment="1">
      <alignment horizontal="left" vertical="center" wrapText="1"/>
    </xf>
    <xf numFmtId="0" fontId="4" fillId="2" borderId="1" xfId="0" applyFont="1" applyFill="1" applyBorder="1" applyAlignment="1">
      <alignment horizontal="left" vertical="center" wrapText="1"/>
    </xf>
    <xf numFmtId="178" fontId="0" fillId="0" borderId="0" xfId="0" applyNumberFormat="1"/>
    <xf numFmtId="178" fontId="16" fillId="2" borderId="0" xfId="0" applyNumberFormat="1" applyFont="1" applyFill="1" applyAlignment="1">
      <alignment vertical="center"/>
    </xf>
    <xf numFmtId="178" fontId="11" fillId="0" borderId="0" xfId="0" applyNumberFormat="1" applyFont="1" applyAlignment="1">
      <alignment horizontal="center" vertical="center"/>
    </xf>
    <xf numFmtId="178" fontId="17" fillId="0" borderId="0" xfId="0" applyNumberFormat="1" applyFont="1" applyAlignment="1">
      <alignment horizontal="center" vertical="center"/>
    </xf>
    <xf numFmtId="178" fontId="16" fillId="0" borderId="0" xfId="0" applyNumberFormat="1" applyFont="1" applyAlignment="1">
      <alignment vertical="center"/>
    </xf>
    <xf numFmtId="178" fontId="11" fillId="5" borderId="0" xfId="0" applyNumberFormat="1" applyFont="1" applyFill="1" applyAlignment="1">
      <alignment horizontal="center" vertical="center"/>
    </xf>
    <xf numFmtId="178" fontId="17" fillId="5" borderId="13" xfId="0" applyNumberFormat="1" applyFont="1" applyFill="1" applyBorder="1" applyAlignment="1">
      <alignment horizontal="center" vertical="center"/>
    </xf>
    <xf numFmtId="178" fontId="0" fillId="13" borderId="0" xfId="0" applyNumberFormat="1" applyFill="1"/>
    <xf numFmtId="178" fontId="18" fillId="11" borderId="0" xfId="0" applyNumberFormat="1" applyFont="1" applyFill="1"/>
    <xf numFmtId="178" fontId="18" fillId="14" borderId="0" xfId="0" applyNumberFormat="1" applyFont="1" applyFill="1"/>
    <xf numFmtId="178" fontId="18" fillId="5" borderId="0" xfId="0" applyNumberFormat="1" applyFont="1" applyFill="1"/>
    <xf numFmtId="178" fontId="5" fillId="12" borderId="0" xfId="0" applyNumberFormat="1" applyFont="1" applyFill="1"/>
    <xf numFmtId="178" fontId="19" fillId="6" borderId="0" xfId="0" applyNumberFormat="1" applyFont="1" applyFill="1"/>
    <xf numFmtId="178" fontId="20" fillId="4" borderId="0" xfId="0" applyNumberFormat="1" applyFont="1" applyFill="1"/>
    <xf numFmtId="178" fontId="21" fillId="7" borderId="0" xfId="0" applyNumberFormat="1" applyFont="1" applyFill="1"/>
    <xf numFmtId="178" fontId="22" fillId="15" borderId="0" xfId="0" applyNumberFormat="1" applyFont="1" applyFill="1"/>
    <xf numFmtId="178" fontId="23" fillId="15" borderId="0" xfId="0" applyNumberFormat="1" applyFont="1" applyFill="1"/>
    <xf numFmtId="178" fontId="18" fillId="6" borderId="0" xfId="0" applyNumberFormat="1" applyFont="1" applyFill="1"/>
    <xf numFmtId="178" fontId="24" fillId="7" borderId="0" xfId="0" applyNumberFormat="1" applyFont="1" applyFill="1"/>
    <xf numFmtId="178" fontId="25" fillId="15" borderId="0" xfId="0" applyNumberFormat="1" applyFont="1" applyFill="1"/>
    <xf numFmtId="178" fontId="26" fillId="4" borderId="0" xfId="0" applyNumberFormat="1" applyFont="1" applyFill="1"/>
    <xf numFmtId="178" fontId="18" fillId="16" borderId="0" xfId="0" applyNumberFormat="1" applyFont="1" applyFill="1"/>
    <xf numFmtId="178" fontId="23" fillId="16" borderId="0" xfId="0" applyNumberFormat="1" applyFont="1" applyFill="1"/>
    <xf numFmtId="178" fontId="18" fillId="12" borderId="0" xfId="0" applyNumberFormat="1" applyFont="1" applyFill="1"/>
    <xf numFmtId="178" fontId="23" fillId="12" borderId="0" xfId="0" applyNumberFormat="1" applyFont="1" applyFill="1"/>
    <xf numFmtId="178" fontId="27" fillId="17" borderId="0" xfId="0" applyNumberFormat="1" applyFont="1" applyFill="1"/>
    <xf numFmtId="178" fontId="2" fillId="8" borderId="0" xfId="0" applyNumberFormat="1" applyFont="1" applyFill="1"/>
    <xf numFmtId="0" fontId="16" fillId="0" borderId="0" xfId="0" applyFont="1" applyAlignment="1">
      <alignment vertical="center"/>
    </xf>
    <xf numFmtId="0" fontId="11" fillId="5" borderId="0" xfId="0" applyFont="1" applyFill="1" applyAlignment="1">
      <alignment horizontal="center" vertical="center"/>
    </xf>
    <xf numFmtId="0" fontId="16" fillId="2" borderId="0" xfId="0" applyFont="1" applyFill="1" applyAlignment="1">
      <alignment vertical="center"/>
    </xf>
    <xf numFmtId="0" fontId="18" fillId="11" borderId="0" xfId="0" applyFont="1" applyFill="1"/>
    <xf numFmtId="0" fontId="4" fillId="2" borderId="0" xfId="0" applyFont="1" applyFill="1"/>
    <xf numFmtId="0" fontId="18" fillId="5" borderId="0" xfId="0" applyFont="1" applyFill="1"/>
    <xf numFmtId="0" fontId="18" fillId="6" borderId="0" xfId="0" applyFont="1" applyFill="1"/>
    <xf numFmtId="0" fontId="24" fillId="7" borderId="0" xfId="0" applyFont="1" applyFill="1"/>
    <xf numFmtId="0" fontId="18" fillId="16" borderId="0" xfId="0" applyFont="1" applyFill="1"/>
    <xf numFmtId="0" fontId="26" fillId="16" borderId="0" xfId="0" applyFont="1" applyFill="1"/>
    <xf numFmtId="0" fontId="18" fillId="12" borderId="0" xfId="0" applyFont="1" applyFill="1"/>
    <xf numFmtId="0" fontId="23" fillId="12" borderId="0" xfId="0" applyFont="1" applyFill="1"/>
    <xf numFmtId="10" fontId="27" fillId="17" borderId="0" xfId="0" applyNumberFormat="1" applyFont="1" applyFill="1"/>
    <xf numFmtId="177" fontId="27" fillId="17" borderId="0" xfId="0" applyNumberFormat="1" applyFont="1" applyFill="1"/>
    <xf numFmtId="43" fontId="27" fillId="17" borderId="0" xfId="0" applyNumberFormat="1" applyFont="1" applyFill="1"/>
    <xf numFmtId="0" fontId="17" fillId="5" borderId="13" xfId="0" applyFont="1" applyFill="1" applyBorder="1" applyAlignment="1">
      <alignment horizontal="center" vertical="center"/>
    </xf>
    <xf numFmtId="0" fontId="18" fillId="14" borderId="0" xfId="0" applyFont="1" applyFill="1"/>
    <xf numFmtId="43" fontId="23" fillId="15" borderId="0" xfId="0" applyNumberFormat="1" applyFont="1" applyFill="1"/>
    <xf numFmtId="0" fontId="23" fillId="16" borderId="0" xfId="0" applyFont="1" applyFill="1"/>
    <xf numFmtId="176" fontId="0" fillId="0" borderId="0" xfId="0" applyNumberFormat="1"/>
    <xf numFmtId="176" fontId="11" fillId="3" borderId="0" xfId="0" applyNumberFormat="1" applyFont="1" applyFill="1" applyAlignment="1">
      <alignment horizontal="center" vertical="center"/>
    </xf>
    <xf numFmtId="176" fontId="2" fillId="10" borderId="0" xfId="0" applyNumberFormat="1" applyFont="1" applyFill="1"/>
    <xf numFmtId="176" fontId="4" fillId="0" borderId="0" xfId="0" applyNumberFormat="1" applyFont="1"/>
    <xf numFmtId="0" fontId="4" fillId="0" borderId="1" xfId="0" applyFont="1" applyBorder="1" applyAlignment="1" quotePrefix="1">
      <alignment horizontal="left" vertical="center" wrapText="1"/>
    </xf>
    <xf numFmtId="0" fontId="6" fillId="0" borderId="1" xfId="0" applyFont="1" applyBorder="1" applyAlignment="1" quotePrefix="1">
      <alignment horizontal="left" vertical="center" wrapText="1"/>
    </xf>
    <xf numFmtId="0" fontId="1" fillId="0" borderId="1" xfId="0" applyFont="1" applyBorder="1" quotePrefix="1"/>
    <xf numFmtId="0" fontId="4" fillId="0" borderId="0" xfId="0" applyFont="1" quotePrefix="1"/>
    <xf numFmtId="0" fontId="4" fillId="0" borderId="1" xfId="0" applyFont="1" applyBorder="1" applyAlignment="1" quotePrefix="1">
      <alignment horizontal="center" vertical="center"/>
    </xf>
    <xf numFmtId="0" fontId="7" fillId="4" borderId="0" xfId="0" applyFont="1" applyFill="1" applyAlignment="1" quotePrefix="1">
      <alignment horizontal="center"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hyperlink" Target="mailto:thuy.lethu@hocnghiepvu.com" TargetMode="External"/><Relationship Id="rId1" Type="http://schemas.openxmlformats.org/officeDocument/2006/relationships/hyperlink" Target="mailto:huong.lethu@hocnghiepvu.com"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mailto:thuy.lethu@hocnghiepvu.com" TargetMode="External"/><Relationship Id="rId1" Type="http://schemas.openxmlformats.org/officeDocument/2006/relationships/hyperlink" Target="mailto:huong.lethu@hocnghiepvu.co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mailto:thuy.lethu@hocnghiepvu.com" TargetMode="External"/><Relationship Id="rId1" Type="http://schemas.openxmlformats.org/officeDocument/2006/relationships/hyperlink" Target="mailto:huong.lethu@hocnghiepvu.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thuy.lethu@hocnghiepvu.com" TargetMode="External"/><Relationship Id="rId1" Type="http://schemas.openxmlformats.org/officeDocument/2006/relationships/hyperlink" Target="mailto:huong.lethu@hocnghiepvu.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thuy.lethu@hocnghiepvu.com" TargetMode="External"/><Relationship Id="rId1" Type="http://schemas.openxmlformats.org/officeDocument/2006/relationships/hyperlink" Target="mailto:huong.lethu@hocnghiepvu.com"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hyperlink" Target="mailto:thuy.lethu@hocnghiepvu.com" TargetMode="External"/><Relationship Id="rId1" Type="http://schemas.openxmlformats.org/officeDocument/2006/relationships/hyperlink" Target="mailto:huong.lethu@hocnghiepv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C39" sqref="C39"/>
    </sheetView>
  </sheetViews>
  <sheetFormatPr defaultColWidth="14.4333333333333" defaultRowHeight="15" customHeight="1"/>
  <cols>
    <col min="1" max="1" width="11.1416666666667" customWidth="1"/>
    <col min="2" max="2" width="8.70833333333333" customWidth="1"/>
    <col min="3" max="3" width="18.8583333333333" customWidth="1"/>
    <col min="4" max="4" width="31.7083333333333" customWidth="1"/>
    <col min="5" max="5" width="10.7083333333333" customWidth="1"/>
    <col min="6" max="6" width="10.1416666666667" customWidth="1"/>
    <col min="7" max="7" width="15" style="123" customWidth="1"/>
    <col min="8" max="9" width="12" customWidth="1"/>
    <col min="10" max="10" width="14" customWidth="1"/>
    <col min="11" max="11" width="16.8583333333333" customWidth="1"/>
    <col min="12" max="12" width="21.8583333333333" customWidth="1"/>
    <col min="13" max="13" width="19.4333333333333" customWidth="1"/>
    <col min="14" max="15" width="24.2916666666667" customWidth="1"/>
    <col min="16" max="16" width="11.2916666666667" customWidth="1"/>
    <col min="17" max="17" width="12" customWidth="1"/>
    <col min="18" max="18" width="7.70833333333333" customWidth="1"/>
    <col min="19" max="19" width="12.7083333333333" customWidth="1"/>
    <col min="20" max="20" width="11.7083333333333" customWidth="1"/>
    <col min="21" max="21" width="12" customWidth="1"/>
    <col min="22" max="22" width="11.8583333333333" customWidth="1"/>
    <col min="23" max="23" width="15.7083333333333" customWidth="1"/>
    <col min="24" max="24" width="18.2916666666667" customWidth="1"/>
    <col min="25" max="25" width="9.70833333333333" customWidth="1"/>
    <col min="26" max="26" width="8" customWidth="1"/>
  </cols>
  <sheetData>
    <row r="1" ht="23.25" customHeight="1" spans="7:17">
      <c r="G1" s="124" t="s">
        <v>0</v>
      </c>
      <c r="Q1" s="39" t="s">
        <v>1</v>
      </c>
    </row>
    <row r="2" ht="14.25" customHeight="1" spans="1:26">
      <c r="A2" s="30" t="s">
        <v>2</v>
      </c>
      <c r="B2" s="30" t="s">
        <v>3</v>
      </c>
      <c r="C2" s="30" t="s">
        <v>4</v>
      </c>
      <c r="D2" s="30" t="s">
        <v>5</v>
      </c>
      <c r="E2" s="36" t="s">
        <v>6</v>
      </c>
      <c r="F2" s="37" t="s">
        <v>7</v>
      </c>
      <c r="G2" s="125" t="s">
        <v>8</v>
      </c>
      <c r="H2" s="31" t="s">
        <v>9</v>
      </c>
      <c r="I2" s="31" t="s">
        <v>10</v>
      </c>
      <c r="J2" s="31" t="s">
        <v>11</v>
      </c>
      <c r="K2" s="31" t="s">
        <v>12</v>
      </c>
      <c r="L2" s="31" t="s">
        <v>13</v>
      </c>
      <c r="M2" s="31" t="s">
        <v>14</v>
      </c>
      <c r="N2" s="31" t="s">
        <v>15</v>
      </c>
      <c r="O2" s="33" t="s">
        <v>16</v>
      </c>
      <c r="P2" s="34" t="s">
        <v>17</v>
      </c>
      <c r="Q2" s="31" t="s">
        <v>18</v>
      </c>
      <c r="R2" s="31" t="s">
        <v>19</v>
      </c>
      <c r="S2" s="31" t="s">
        <v>20</v>
      </c>
      <c r="T2" s="31" t="s">
        <v>21</v>
      </c>
      <c r="U2" s="31" t="s">
        <v>22</v>
      </c>
      <c r="V2" s="31" t="s">
        <v>23</v>
      </c>
      <c r="W2" s="31" t="s">
        <v>24</v>
      </c>
      <c r="X2" s="31" t="s">
        <v>25</v>
      </c>
      <c r="Y2" s="33" t="s">
        <v>26</v>
      </c>
      <c r="Z2" s="34" t="s">
        <v>27</v>
      </c>
    </row>
    <row r="3" ht="14.25" customHeight="1" spans="1:26">
      <c r="A3" s="27">
        <v>202302</v>
      </c>
      <c r="B3" t="s">
        <v>28</v>
      </c>
      <c r="C3" t="s">
        <v>29</v>
      </c>
      <c r="D3" t="s">
        <v>30</v>
      </c>
      <c r="E3" s="38">
        <v>11</v>
      </c>
      <c r="F3" s="21">
        <v>1</v>
      </c>
      <c r="G3" s="126">
        <v>1941620336</v>
      </c>
      <c r="H3">
        <v>716</v>
      </c>
      <c r="I3">
        <v>120.2</v>
      </c>
      <c r="J3">
        <v>645</v>
      </c>
      <c r="K3">
        <v>0.204559088182364</v>
      </c>
      <c r="L3">
        <v>749</v>
      </c>
      <c r="M3">
        <v>11.6562079722215</v>
      </c>
      <c r="N3">
        <v>38</v>
      </c>
      <c r="O3">
        <v>2148</v>
      </c>
      <c r="P3" s="21">
        <v>5</v>
      </c>
      <c r="Q3">
        <v>31.9134092571309</v>
      </c>
      <c r="R3">
        <v>1</v>
      </c>
      <c r="S3">
        <v>-7.08265866166516</v>
      </c>
      <c r="T3">
        <v>36</v>
      </c>
      <c r="U3">
        <v>0</v>
      </c>
      <c r="V3">
        <v>1</v>
      </c>
      <c r="W3" s="32">
        <v>-21106919761.0775</v>
      </c>
      <c r="X3">
        <v>6</v>
      </c>
      <c r="Y3">
        <v>50</v>
      </c>
      <c r="Z3" s="21">
        <v>6</v>
      </c>
    </row>
    <row r="4" ht="14.25" customHeight="1" spans="1:26">
      <c r="A4" s="27">
        <v>202302</v>
      </c>
      <c r="B4" t="s">
        <v>28</v>
      </c>
      <c r="C4" t="s">
        <v>29</v>
      </c>
      <c r="D4" t="s">
        <v>31</v>
      </c>
      <c r="E4" s="38">
        <v>14</v>
      </c>
      <c r="F4" s="21">
        <v>2</v>
      </c>
      <c r="G4" s="126">
        <v>2264377013</v>
      </c>
      <c r="H4">
        <v>640</v>
      </c>
      <c r="I4">
        <v>145.2</v>
      </c>
      <c r="J4">
        <v>571</v>
      </c>
      <c r="K4">
        <v>0.267539442766029</v>
      </c>
      <c r="L4">
        <v>708</v>
      </c>
      <c r="M4">
        <v>11.6562079722215</v>
      </c>
      <c r="N4">
        <v>38</v>
      </c>
      <c r="O4">
        <v>1957</v>
      </c>
      <c r="P4" s="21">
        <v>8</v>
      </c>
      <c r="Q4">
        <v>31.9134092571309</v>
      </c>
      <c r="R4">
        <v>1</v>
      </c>
      <c r="S4">
        <v>-7.08265866166516</v>
      </c>
      <c r="T4">
        <v>36</v>
      </c>
      <c r="U4">
        <v>0</v>
      </c>
      <c r="V4">
        <v>1</v>
      </c>
      <c r="W4" s="32">
        <v>-21106919761.0775</v>
      </c>
      <c r="X4">
        <v>6</v>
      </c>
      <c r="Y4">
        <v>50</v>
      </c>
      <c r="Z4" s="21">
        <v>6</v>
      </c>
    </row>
    <row r="5" ht="14.25" customHeight="1" spans="1:26">
      <c r="A5" s="27">
        <v>202302</v>
      </c>
      <c r="B5" t="s">
        <v>28</v>
      </c>
      <c r="C5" t="s">
        <v>29</v>
      </c>
      <c r="D5" t="s">
        <v>32</v>
      </c>
      <c r="E5" s="38">
        <v>15</v>
      </c>
      <c r="F5" s="21">
        <v>3</v>
      </c>
      <c r="G5" s="126">
        <v>2010807076</v>
      </c>
      <c r="H5">
        <v>700</v>
      </c>
      <c r="I5">
        <v>98</v>
      </c>
      <c r="J5">
        <v>683</v>
      </c>
      <c r="K5">
        <v>0.343023255813953</v>
      </c>
      <c r="L5">
        <v>509</v>
      </c>
      <c r="M5">
        <v>11.6562079722215</v>
      </c>
      <c r="N5">
        <v>38</v>
      </c>
      <c r="O5">
        <v>1930</v>
      </c>
      <c r="P5" s="21">
        <v>9</v>
      </c>
      <c r="Q5">
        <v>31.9134092571309</v>
      </c>
      <c r="R5">
        <v>1</v>
      </c>
      <c r="S5">
        <v>-7.08265866166516</v>
      </c>
      <c r="T5">
        <v>36</v>
      </c>
      <c r="U5">
        <v>0</v>
      </c>
      <c r="V5">
        <v>1</v>
      </c>
      <c r="W5" s="32">
        <v>-21106919761.0775</v>
      </c>
      <c r="X5">
        <v>6</v>
      </c>
      <c r="Y5">
        <v>50</v>
      </c>
      <c r="Z5" s="21">
        <v>6</v>
      </c>
    </row>
    <row r="6" ht="14.25" customHeight="1" spans="1:26">
      <c r="A6" s="27">
        <v>202302</v>
      </c>
      <c r="B6" t="s">
        <v>28</v>
      </c>
      <c r="C6" t="s">
        <v>29</v>
      </c>
      <c r="D6" t="s">
        <v>33</v>
      </c>
      <c r="E6" s="38">
        <v>21</v>
      </c>
      <c r="F6" s="21">
        <v>4</v>
      </c>
      <c r="G6" s="126">
        <v>2329507449</v>
      </c>
      <c r="H6">
        <v>630</v>
      </c>
      <c r="I6">
        <v>121.6</v>
      </c>
      <c r="J6">
        <v>635</v>
      </c>
      <c r="K6">
        <v>0.346672466289691</v>
      </c>
      <c r="L6">
        <v>483</v>
      </c>
      <c r="M6">
        <v>11.6562079722215</v>
      </c>
      <c r="N6">
        <v>38</v>
      </c>
      <c r="O6">
        <v>1786</v>
      </c>
      <c r="P6" s="21">
        <v>15</v>
      </c>
      <c r="Q6">
        <v>31.9134092571309</v>
      </c>
      <c r="R6">
        <v>1</v>
      </c>
      <c r="S6">
        <v>-7.08265866166516</v>
      </c>
      <c r="T6">
        <v>36</v>
      </c>
      <c r="U6">
        <v>0</v>
      </c>
      <c r="V6">
        <v>1</v>
      </c>
      <c r="W6" s="32">
        <v>-21106919761.0775</v>
      </c>
      <c r="X6">
        <v>6</v>
      </c>
      <c r="Y6">
        <v>50</v>
      </c>
      <c r="Z6" s="21">
        <v>6</v>
      </c>
    </row>
    <row r="7" ht="14.25" customHeight="1" spans="1:26">
      <c r="A7" s="27">
        <v>202302</v>
      </c>
      <c r="B7" t="s">
        <v>28</v>
      </c>
      <c r="C7" t="s">
        <v>29</v>
      </c>
      <c r="D7" t="s">
        <v>34</v>
      </c>
      <c r="E7" s="38">
        <v>22</v>
      </c>
      <c r="F7" s="21">
        <v>5</v>
      </c>
      <c r="G7" s="126">
        <v>3022064064</v>
      </c>
      <c r="H7">
        <v>573</v>
      </c>
      <c r="I7">
        <v>191.8</v>
      </c>
      <c r="J7">
        <v>475</v>
      </c>
      <c r="K7">
        <v>0.267692307692308</v>
      </c>
      <c r="L7">
        <v>698</v>
      </c>
      <c r="M7">
        <v>11.6562079722215</v>
      </c>
      <c r="N7">
        <v>38</v>
      </c>
      <c r="O7">
        <v>1784</v>
      </c>
      <c r="P7" s="21">
        <v>16</v>
      </c>
      <c r="Q7">
        <v>31.9134092571309</v>
      </c>
      <c r="R7">
        <v>1</v>
      </c>
      <c r="S7">
        <v>-7.08265866166516</v>
      </c>
      <c r="T7">
        <v>36</v>
      </c>
      <c r="U7">
        <v>0</v>
      </c>
      <c r="V7">
        <v>1</v>
      </c>
      <c r="W7" s="32">
        <v>-21106919761.0775</v>
      </c>
      <c r="X7">
        <v>6</v>
      </c>
      <c r="Y7">
        <v>50</v>
      </c>
      <c r="Z7" s="21">
        <v>6</v>
      </c>
    </row>
    <row r="8" ht="14.25" customHeight="1" spans="1:26">
      <c r="A8" s="27">
        <v>202302</v>
      </c>
      <c r="B8" t="s">
        <v>28</v>
      </c>
      <c r="C8" t="s">
        <v>29</v>
      </c>
      <c r="D8" t="s">
        <v>35</v>
      </c>
      <c r="E8" s="38">
        <v>24</v>
      </c>
      <c r="F8" s="21">
        <v>6</v>
      </c>
      <c r="G8" s="126">
        <v>3153932696</v>
      </c>
      <c r="H8">
        <v>521</v>
      </c>
      <c r="I8">
        <v>148.4</v>
      </c>
      <c r="J8">
        <v>561</v>
      </c>
      <c r="K8">
        <v>0.289102784462014</v>
      </c>
      <c r="L8">
        <v>646</v>
      </c>
      <c r="M8">
        <v>11.6562079722215</v>
      </c>
      <c r="N8">
        <v>38</v>
      </c>
      <c r="O8">
        <v>1766</v>
      </c>
      <c r="P8" s="21">
        <v>18</v>
      </c>
      <c r="Q8">
        <v>31.9134092571309</v>
      </c>
      <c r="R8">
        <v>1</v>
      </c>
      <c r="S8">
        <v>-7.08265866166516</v>
      </c>
      <c r="T8">
        <v>36</v>
      </c>
      <c r="U8">
        <v>0</v>
      </c>
      <c r="V8">
        <v>1</v>
      </c>
      <c r="W8" s="32">
        <v>-21106919761.0775</v>
      </c>
      <c r="X8">
        <v>6</v>
      </c>
      <c r="Y8">
        <v>50</v>
      </c>
      <c r="Z8" s="21">
        <v>6</v>
      </c>
    </row>
    <row r="9" ht="14.25" customHeight="1" spans="1:26">
      <c r="A9" s="27">
        <v>202302</v>
      </c>
      <c r="B9" t="s">
        <v>28</v>
      </c>
      <c r="C9" t="s">
        <v>29</v>
      </c>
      <c r="D9" t="s">
        <v>36</v>
      </c>
      <c r="E9" s="38">
        <v>27</v>
      </c>
      <c r="F9" s="21">
        <v>7</v>
      </c>
      <c r="G9" s="126">
        <v>3375717448</v>
      </c>
      <c r="H9">
        <v>488</v>
      </c>
      <c r="I9">
        <v>193</v>
      </c>
      <c r="J9">
        <v>465</v>
      </c>
      <c r="K9">
        <v>0.246097814776275</v>
      </c>
      <c r="L9">
        <v>727</v>
      </c>
      <c r="M9">
        <v>11.6562079722215</v>
      </c>
      <c r="N9">
        <v>38</v>
      </c>
      <c r="O9">
        <v>1718</v>
      </c>
      <c r="P9" s="21">
        <v>21</v>
      </c>
      <c r="Q9">
        <v>31.9134092571309</v>
      </c>
      <c r="R9">
        <v>1</v>
      </c>
      <c r="S9">
        <v>-7.08265866166516</v>
      </c>
      <c r="T9">
        <v>36</v>
      </c>
      <c r="U9">
        <v>0</v>
      </c>
      <c r="V9">
        <v>1</v>
      </c>
      <c r="W9" s="32">
        <v>-21106919761.0775</v>
      </c>
      <c r="X9">
        <v>6</v>
      </c>
      <c r="Y9">
        <v>50</v>
      </c>
      <c r="Z9" s="21">
        <v>6</v>
      </c>
    </row>
    <row r="10" ht="14.25" customHeight="1" spans="1:26">
      <c r="A10" s="27">
        <v>202302</v>
      </c>
      <c r="B10" t="s">
        <v>28</v>
      </c>
      <c r="C10" t="s">
        <v>29</v>
      </c>
      <c r="D10" t="s">
        <v>37</v>
      </c>
      <c r="E10" s="38">
        <v>29</v>
      </c>
      <c r="F10" s="21">
        <v>8</v>
      </c>
      <c r="G10" s="126">
        <v>3116374013</v>
      </c>
      <c r="H10">
        <v>544</v>
      </c>
      <c r="I10">
        <v>177.8</v>
      </c>
      <c r="J10">
        <v>520</v>
      </c>
      <c r="K10">
        <v>0.307450157397691</v>
      </c>
      <c r="L10">
        <v>591</v>
      </c>
      <c r="M10">
        <v>11.6562079722215</v>
      </c>
      <c r="N10">
        <v>38</v>
      </c>
      <c r="O10">
        <v>1693</v>
      </c>
      <c r="P10" s="21">
        <v>23</v>
      </c>
      <c r="Q10">
        <v>31.9134092571309</v>
      </c>
      <c r="R10">
        <v>1</v>
      </c>
      <c r="S10">
        <v>-7.08265866166516</v>
      </c>
      <c r="T10">
        <v>36</v>
      </c>
      <c r="U10">
        <v>0</v>
      </c>
      <c r="V10">
        <v>1</v>
      </c>
      <c r="W10" s="32">
        <v>-21106919761.0775</v>
      </c>
      <c r="X10">
        <v>6</v>
      </c>
      <c r="Y10">
        <v>50</v>
      </c>
      <c r="Z10" s="21">
        <v>6</v>
      </c>
    </row>
    <row r="11" ht="14.25" customHeight="1" spans="1:26">
      <c r="A11" s="27">
        <v>202302</v>
      </c>
      <c r="B11" t="s">
        <v>28</v>
      </c>
      <c r="C11" t="s">
        <v>29</v>
      </c>
      <c r="D11" t="s">
        <v>38</v>
      </c>
      <c r="E11" s="38">
        <v>30</v>
      </c>
      <c r="F11" s="21">
        <v>9</v>
      </c>
      <c r="G11" s="126">
        <v>3743245949</v>
      </c>
      <c r="H11">
        <v>356</v>
      </c>
      <c r="I11">
        <v>111.6</v>
      </c>
      <c r="J11">
        <v>661</v>
      </c>
      <c r="K11">
        <v>0.292043399638336</v>
      </c>
      <c r="L11">
        <v>623</v>
      </c>
      <c r="M11">
        <v>11.6562079722215</v>
      </c>
      <c r="N11">
        <v>38</v>
      </c>
      <c r="O11">
        <v>1678</v>
      </c>
      <c r="P11" s="21">
        <v>24</v>
      </c>
      <c r="Q11">
        <v>31.9134092571309</v>
      </c>
      <c r="R11">
        <v>1</v>
      </c>
      <c r="S11">
        <v>-7.08265866166516</v>
      </c>
      <c r="T11">
        <v>36</v>
      </c>
      <c r="U11">
        <v>0</v>
      </c>
      <c r="V11">
        <v>1</v>
      </c>
      <c r="W11" s="32">
        <v>-21106919761.0775</v>
      </c>
      <c r="X11">
        <v>6</v>
      </c>
      <c r="Y11">
        <v>50</v>
      </c>
      <c r="Z11" s="21">
        <v>6</v>
      </c>
    </row>
    <row r="12" ht="14.25" customHeight="1" spans="1:26">
      <c r="A12" s="27">
        <v>202302</v>
      </c>
      <c r="B12" t="s">
        <v>28</v>
      </c>
      <c r="C12" t="s">
        <v>29</v>
      </c>
      <c r="D12" t="s">
        <v>39</v>
      </c>
      <c r="E12" s="38">
        <v>31</v>
      </c>
      <c r="F12" s="21">
        <v>10</v>
      </c>
      <c r="G12" s="126">
        <v>3304107767</v>
      </c>
      <c r="H12">
        <v>511</v>
      </c>
      <c r="I12">
        <v>183.6</v>
      </c>
      <c r="J12">
        <v>504</v>
      </c>
      <c r="K12">
        <v>0.312395309882747</v>
      </c>
      <c r="L12">
        <v>581</v>
      </c>
      <c r="M12">
        <v>11.6562079722215</v>
      </c>
      <c r="N12">
        <v>38</v>
      </c>
      <c r="O12">
        <v>1634</v>
      </c>
      <c r="P12" s="21">
        <v>25</v>
      </c>
      <c r="Q12">
        <v>31.9134092571309</v>
      </c>
      <c r="R12">
        <v>1</v>
      </c>
      <c r="S12">
        <v>-7.08265866166516</v>
      </c>
      <c r="T12">
        <v>36</v>
      </c>
      <c r="U12">
        <v>0</v>
      </c>
      <c r="V12">
        <v>1</v>
      </c>
      <c r="W12" s="32">
        <v>-21106919761.0775</v>
      </c>
      <c r="X12">
        <v>6</v>
      </c>
      <c r="Y12">
        <v>50</v>
      </c>
      <c r="Z12" s="21">
        <v>6</v>
      </c>
    </row>
    <row r="13" ht="14.25" customHeight="1" spans="1:26">
      <c r="A13" s="27">
        <v>202302</v>
      </c>
      <c r="B13" t="s">
        <v>28</v>
      </c>
      <c r="C13" t="s">
        <v>29</v>
      </c>
      <c r="D13" t="s">
        <v>40</v>
      </c>
      <c r="E13" s="38">
        <v>34</v>
      </c>
      <c r="F13" s="21">
        <v>11</v>
      </c>
      <c r="G13" s="126">
        <v>2955728267</v>
      </c>
      <c r="H13">
        <v>583</v>
      </c>
      <c r="I13">
        <v>131</v>
      </c>
      <c r="J13">
        <v>619</v>
      </c>
      <c r="K13">
        <v>0.383202099737533</v>
      </c>
      <c r="L13">
        <v>355</v>
      </c>
      <c r="M13">
        <v>11.6562079722215</v>
      </c>
      <c r="N13">
        <v>38</v>
      </c>
      <c r="O13">
        <v>1595</v>
      </c>
      <c r="P13" s="21">
        <v>28</v>
      </c>
      <c r="Q13">
        <v>31.9134092571309</v>
      </c>
      <c r="R13">
        <v>1</v>
      </c>
      <c r="S13">
        <v>-7.08265866166516</v>
      </c>
      <c r="T13">
        <v>36</v>
      </c>
      <c r="U13">
        <v>0</v>
      </c>
      <c r="V13">
        <v>1</v>
      </c>
      <c r="W13" s="32">
        <v>-21106919761.0775</v>
      </c>
      <c r="X13">
        <v>6</v>
      </c>
      <c r="Y13">
        <v>50</v>
      </c>
      <c r="Z13" s="21">
        <v>6</v>
      </c>
    </row>
    <row r="14" ht="14.25" customHeight="1" spans="1:26">
      <c r="A14" s="27">
        <v>202302</v>
      </c>
      <c r="B14" t="s">
        <v>41</v>
      </c>
      <c r="C14" t="s">
        <v>42</v>
      </c>
      <c r="D14" t="s">
        <v>43</v>
      </c>
      <c r="E14" s="38">
        <v>37</v>
      </c>
      <c r="F14" s="21">
        <v>12</v>
      </c>
      <c r="G14" s="126">
        <v>410937513</v>
      </c>
      <c r="H14">
        <v>765</v>
      </c>
      <c r="I14">
        <v>38.2</v>
      </c>
      <c r="J14">
        <v>765</v>
      </c>
      <c r="K14">
        <v>0.195564516129032</v>
      </c>
      <c r="L14">
        <v>759</v>
      </c>
      <c r="M14">
        <v>3.0982024121792</v>
      </c>
      <c r="N14">
        <v>66</v>
      </c>
      <c r="O14">
        <v>2355</v>
      </c>
      <c r="P14" s="21">
        <v>1</v>
      </c>
      <c r="Q14">
        <v>8.75885982251704</v>
      </c>
      <c r="R14">
        <v>40</v>
      </c>
      <c r="S14">
        <v>-9.33399397127132</v>
      </c>
      <c r="T14">
        <v>66</v>
      </c>
      <c r="U14">
        <v>0</v>
      </c>
      <c r="V14">
        <v>1</v>
      </c>
      <c r="W14" s="32">
        <v>-33394153096.4879</v>
      </c>
      <c r="X14">
        <v>36</v>
      </c>
      <c r="Y14">
        <v>179</v>
      </c>
      <c r="Z14" s="21">
        <v>36</v>
      </c>
    </row>
    <row r="15" ht="14.25" customHeight="1" spans="1:26">
      <c r="A15" s="27">
        <v>202302</v>
      </c>
      <c r="B15" t="s">
        <v>41</v>
      </c>
      <c r="C15" t="s">
        <v>42</v>
      </c>
      <c r="D15" t="s">
        <v>44</v>
      </c>
      <c r="E15" s="38">
        <v>38</v>
      </c>
      <c r="F15" s="21">
        <v>13</v>
      </c>
      <c r="G15" s="126">
        <v>802944242</v>
      </c>
      <c r="H15">
        <v>759</v>
      </c>
      <c r="I15">
        <v>69.4</v>
      </c>
      <c r="J15">
        <v>734</v>
      </c>
      <c r="K15">
        <v>0.186340640809443</v>
      </c>
      <c r="L15">
        <v>765</v>
      </c>
      <c r="M15">
        <v>3.0982024121792</v>
      </c>
      <c r="N15">
        <v>66</v>
      </c>
      <c r="O15">
        <v>2324</v>
      </c>
      <c r="P15" s="21">
        <v>2</v>
      </c>
      <c r="Q15">
        <v>8.75885982251704</v>
      </c>
      <c r="R15">
        <v>40</v>
      </c>
      <c r="S15">
        <v>-9.33399397127132</v>
      </c>
      <c r="T15">
        <v>66</v>
      </c>
      <c r="U15">
        <v>0</v>
      </c>
      <c r="V15">
        <v>1</v>
      </c>
      <c r="W15" s="32">
        <v>-33394153096.4879</v>
      </c>
      <c r="X15">
        <v>36</v>
      </c>
      <c r="Y15">
        <v>179</v>
      </c>
      <c r="Z15" s="21">
        <v>36</v>
      </c>
    </row>
    <row r="16" ht="14.25" customHeight="1" spans="1:26">
      <c r="A16" s="27">
        <v>202302</v>
      </c>
      <c r="B16" t="s">
        <v>41</v>
      </c>
      <c r="C16" t="s">
        <v>42</v>
      </c>
      <c r="D16" t="s">
        <v>45</v>
      </c>
      <c r="E16" s="38">
        <v>39</v>
      </c>
      <c r="F16" s="21">
        <v>14</v>
      </c>
      <c r="G16" s="126">
        <v>2158377707</v>
      </c>
      <c r="H16">
        <v>656</v>
      </c>
      <c r="I16">
        <v>47</v>
      </c>
      <c r="J16">
        <v>759</v>
      </c>
      <c r="K16">
        <v>0.215909090909091</v>
      </c>
      <c r="L16">
        <v>743</v>
      </c>
      <c r="M16">
        <v>3.0982024121792</v>
      </c>
      <c r="N16">
        <v>66</v>
      </c>
      <c r="O16">
        <v>2224</v>
      </c>
      <c r="P16" s="21">
        <v>3</v>
      </c>
      <c r="Q16">
        <v>8.75885982251704</v>
      </c>
      <c r="R16">
        <v>40</v>
      </c>
      <c r="S16">
        <v>-9.33399397127132</v>
      </c>
      <c r="T16">
        <v>66</v>
      </c>
      <c r="U16">
        <v>0</v>
      </c>
      <c r="V16">
        <v>1</v>
      </c>
      <c r="W16" s="32">
        <v>-33394153096.4879</v>
      </c>
      <c r="X16">
        <v>36</v>
      </c>
      <c r="Y16">
        <v>179</v>
      </c>
      <c r="Z16" s="21">
        <v>36</v>
      </c>
    </row>
    <row r="17" ht="14.25" customHeight="1" spans="1:26">
      <c r="A17" s="27">
        <v>202302</v>
      </c>
      <c r="B17" t="s">
        <v>41</v>
      </c>
      <c r="C17" t="s">
        <v>42</v>
      </c>
      <c r="D17" t="s">
        <v>46</v>
      </c>
      <c r="E17" s="38">
        <v>40</v>
      </c>
      <c r="F17" s="21">
        <v>15</v>
      </c>
      <c r="G17" s="126">
        <v>1940650026</v>
      </c>
      <c r="H17">
        <v>726</v>
      </c>
      <c r="I17">
        <v>89</v>
      </c>
      <c r="J17">
        <v>706</v>
      </c>
      <c r="K17">
        <v>0.26777147841256</v>
      </c>
      <c r="L17">
        <v>692</v>
      </c>
      <c r="M17">
        <v>3.0982024121792</v>
      </c>
      <c r="N17">
        <v>66</v>
      </c>
      <c r="O17">
        <v>2190</v>
      </c>
      <c r="P17" s="21">
        <v>4</v>
      </c>
      <c r="Q17">
        <v>8.75885982251704</v>
      </c>
      <c r="R17">
        <v>40</v>
      </c>
      <c r="S17">
        <v>-9.33399397127132</v>
      </c>
      <c r="T17">
        <v>66</v>
      </c>
      <c r="U17">
        <v>0</v>
      </c>
      <c r="V17">
        <v>1</v>
      </c>
      <c r="W17" s="32">
        <v>-33394153096.4879</v>
      </c>
      <c r="X17">
        <v>36</v>
      </c>
      <c r="Y17">
        <v>179</v>
      </c>
      <c r="Z17" s="21">
        <v>36</v>
      </c>
    </row>
    <row r="18" ht="14.25" customHeight="1" spans="1:26">
      <c r="A18" s="27">
        <v>202302</v>
      </c>
      <c r="B18" t="s">
        <v>41</v>
      </c>
      <c r="C18" t="s">
        <v>42</v>
      </c>
      <c r="D18" t="s">
        <v>47</v>
      </c>
      <c r="E18" s="38">
        <v>43</v>
      </c>
      <c r="F18" s="21">
        <v>16</v>
      </c>
      <c r="G18" s="126">
        <v>1697439067</v>
      </c>
      <c r="H18">
        <v>738</v>
      </c>
      <c r="I18">
        <v>106.6</v>
      </c>
      <c r="J18">
        <v>671</v>
      </c>
      <c r="K18">
        <v>0.317183098591549</v>
      </c>
      <c r="L18">
        <v>569</v>
      </c>
      <c r="M18">
        <v>3.0982024121792</v>
      </c>
      <c r="N18">
        <v>66</v>
      </c>
      <c r="O18">
        <v>2044</v>
      </c>
      <c r="P18" s="21">
        <v>7</v>
      </c>
      <c r="Q18">
        <v>8.75885982251704</v>
      </c>
      <c r="R18">
        <v>40</v>
      </c>
      <c r="S18">
        <v>-9.33399397127132</v>
      </c>
      <c r="T18">
        <v>66</v>
      </c>
      <c r="U18">
        <v>0</v>
      </c>
      <c r="V18">
        <v>1</v>
      </c>
      <c r="W18" s="32">
        <v>-33394153096.4879</v>
      </c>
      <c r="X18">
        <v>36</v>
      </c>
      <c r="Y18">
        <v>179</v>
      </c>
      <c r="Z18" s="21">
        <v>36</v>
      </c>
    </row>
    <row r="19" ht="14.25" customHeight="1" spans="1:26">
      <c r="A19" s="27">
        <v>202302</v>
      </c>
      <c r="B19" t="s">
        <v>41</v>
      </c>
      <c r="C19" t="s">
        <v>42</v>
      </c>
      <c r="D19" t="s">
        <v>48</v>
      </c>
      <c r="E19" s="38">
        <v>46</v>
      </c>
      <c r="F19" s="21">
        <v>17</v>
      </c>
      <c r="G19" s="126">
        <v>2188404855</v>
      </c>
      <c r="H19">
        <v>650</v>
      </c>
      <c r="I19">
        <v>106.2</v>
      </c>
      <c r="J19">
        <v>677</v>
      </c>
      <c r="K19">
        <v>0.329155313351499</v>
      </c>
      <c r="L19">
        <v>532</v>
      </c>
      <c r="M19">
        <v>3.0982024121792</v>
      </c>
      <c r="N19">
        <v>66</v>
      </c>
      <c r="O19">
        <v>1925</v>
      </c>
      <c r="P19" s="21">
        <v>10</v>
      </c>
      <c r="Q19">
        <v>8.75885982251704</v>
      </c>
      <c r="R19">
        <v>40</v>
      </c>
      <c r="S19">
        <v>-9.33399397127132</v>
      </c>
      <c r="T19">
        <v>66</v>
      </c>
      <c r="U19">
        <v>0</v>
      </c>
      <c r="V19">
        <v>1</v>
      </c>
      <c r="W19" s="32">
        <v>-33394153096.4879</v>
      </c>
      <c r="X19">
        <v>36</v>
      </c>
      <c r="Y19">
        <v>179</v>
      </c>
      <c r="Z19" s="21">
        <v>36</v>
      </c>
    </row>
    <row r="20" ht="14.25" customHeight="1" spans="1:26">
      <c r="A20" s="27">
        <v>202302</v>
      </c>
      <c r="B20" t="s">
        <v>41</v>
      </c>
      <c r="C20" t="s">
        <v>42</v>
      </c>
      <c r="D20" t="s">
        <v>49</v>
      </c>
      <c r="E20" s="38">
        <v>47</v>
      </c>
      <c r="F20" s="21">
        <v>18</v>
      </c>
      <c r="G20" s="126">
        <v>1824034352</v>
      </c>
      <c r="H20">
        <v>732</v>
      </c>
      <c r="I20">
        <v>112</v>
      </c>
      <c r="J20">
        <v>655</v>
      </c>
      <c r="K20">
        <v>0.35640648011782</v>
      </c>
      <c r="L20">
        <v>445</v>
      </c>
      <c r="M20">
        <v>3.0982024121792</v>
      </c>
      <c r="N20">
        <v>66</v>
      </c>
      <c r="O20">
        <v>1898</v>
      </c>
      <c r="P20" s="21">
        <v>11</v>
      </c>
      <c r="Q20">
        <v>8.75885982251704</v>
      </c>
      <c r="R20">
        <v>40</v>
      </c>
      <c r="S20">
        <v>-9.33399397127132</v>
      </c>
      <c r="T20">
        <v>66</v>
      </c>
      <c r="U20">
        <v>0</v>
      </c>
      <c r="V20">
        <v>1</v>
      </c>
      <c r="W20" s="32">
        <v>-33394153096.4879</v>
      </c>
      <c r="X20">
        <v>36</v>
      </c>
      <c r="Y20">
        <v>179</v>
      </c>
      <c r="Z20" s="21">
        <v>36</v>
      </c>
    </row>
    <row r="21" ht="14.25" customHeight="1" spans="1:26">
      <c r="A21" s="27">
        <v>202302</v>
      </c>
      <c r="B21" t="s">
        <v>41</v>
      </c>
      <c r="C21" t="s">
        <v>42</v>
      </c>
      <c r="D21" t="s">
        <v>50</v>
      </c>
      <c r="E21" s="38">
        <v>48</v>
      </c>
      <c r="F21" s="21">
        <v>19</v>
      </c>
      <c r="G21" s="126">
        <v>2897925661</v>
      </c>
      <c r="H21">
        <v>593</v>
      </c>
      <c r="I21">
        <v>187.8</v>
      </c>
      <c r="J21">
        <v>498</v>
      </c>
      <c r="K21">
        <v>0.235278514588859</v>
      </c>
      <c r="L21">
        <v>737</v>
      </c>
      <c r="M21">
        <v>3.0982024121792</v>
      </c>
      <c r="N21">
        <v>66</v>
      </c>
      <c r="O21">
        <v>1894</v>
      </c>
      <c r="P21" s="21">
        <v>12</v>
      </c>
      <c r="Q21">
        <v>8.75885982251704</v>
      </c>
      <c r="R21">
        <v>40</v>
      </c>
      <c r="S21">
        <v>-9.33399397127132</v>
      </c>
      <c r="T21">
        <v>66</v>
      </c>
      <c r="U21">
        <v>0</v>
      </c>
      <c r="V21">
        <v>1</v>
      </c>
      <c r="W21" s="32">
        <v>-33394153096.4879</v>
      </c>
      <c r="X21">
        <v>36</v>
      </c>
      <c r="Y21">
        <v>179</v>
      </c>
      <c r="Z21" s="21">
        <v>36</v>
      </c>
    </row>
    <row r="22" ht="14.25" customHeight="1" spans="1:26">
      <c r="A22" s="27">
        <v>202302</v>
      </c>
      <c r="B22" t="s">
        <v>28</v>
      </c>
      <c r="C22" t="s">
        <v>29</v>
      </c>
      <c r="D22" t="s">
        <v>51</v>
      </c>
      <c r="E22" s="38">
        <v>49</v>
      </c>
      <c r="F22" s="21">
        <v>20</v>
      </c>
      <c r="G22" s="126">
        <v>4102582113</v>
      </c>
      <c r="H22">
        <v>311</v>
      </c>
      <c r="I22">
        <v>271.2</v>
      </c>
      <c r="J22">
        <v>270</v>
      </c>
      <c r="K22">
        <v>0.319771768791863</v>
      </c>
      <c r="L22">
        <v>550</v>
      </c>
      <c r="M22">
        <v>11.6562079722215</v>
      </c>
      <c r="N22">
        <v>38</v>
      </c>
      <c r="O22">
        <v>1169</v>
      </c>
      <c r="P22" s="21">
        <v>43</v>
      </c>
      <c r="Q22">
        <v>31.9134092571309</v>
      </c>
      <c r="R22">
        <v>1</v>
      </c>
      <c r="S22">
        <v>-7.08265866166516</v>
      </c>
      <c r="T22">
        <v>36</v>
      </c>
      <c r="U22">
        <v>0</v>
      </c>
      <c r="V22">
        <v>1</v>
      </c>
      <c r="W22" s="32">
        <v>-21106919761.0775</v>
      </c>
      <c r="X22">
        <v>6</v>
      </c>
      <c r="Y22">
        <v>50</v>
      </c>
      <c r="Z22" s="21">
        <v>6</v>
      </c>
    </row>
    <row r="23" ht="14.25" customHeight="1" spans="1:26">
      <c r="A23" s="27">
        <v>202302</v>
      </c>
      <c r="B23" t="s">
        <v>41</v>
      </c>
      <c r="C23" t="s">
        <v>42</v>
      </c>
      <c r="D23" t="s">
        <v>52</v>
      </c>
      <c r="E23" s="38">
        <v>49</v>
      </c>
      <c r="F23" s="21">
        <v>20</v>
      </c>
      <c r="G23" s="126">
        <v>2740872816</v>
      </c>
      <c r="H23">
        <v>605</v>
      </c>
      <c r="I23">
        <v>164</v>
      </c>
      <c r="J23">
        <v>530</v>
      </c>
      <c r="K23">
        <v>0.282776349614396</v>
      </c>
      <c r="L23">
        <v>677</v>
      </c>
      <c r="M23">
        <v>3.0982024121792</v>
      </c>
      <c r="N23">
        <v>66</v>
      </c>
      <c r="O23">
        <v>1878</v>
      </c>
      <c r="P23" s="21">
        <v>13</v>
      </c>
      <c r="Q23">
        <v>8.75885982251704</v>
      </c>
      <c r="R23">
        <v>40</v>
      </c>
      <c r="S23">
        <v>-9.33399397127132</v>
      </c>
      <c r="T23">
        <v>66</v>
      </c>
      <c r="U23">
        <v>0</v>
      </c>
      <c r="V23">
        <v>1</v>
      </c>
      <c r="W23" s="32">
        <v>-33394153096.4879</v>
      </c>
      <c r="X23">
        <v>36</v>
      </c>
      <c r="Y23">
        <v>179</v>
      </c>
      <c r="Z23" s="21">
        <v>36</v>
      </c>
    </row>
    <row r="24" ht="14.25" customHeight="1" spans="1:26">
      <c r="A24" s="27">
        <v>202302</v>
      </c>
      <c r="B24" t="s">
        <v>41</v>
      </c>
      <c r="C24" t="s">
        <v>42</v>
      </c>
      <c r="D24" t="s">
        <v>53</v>
      </c>
      <c r="E24" s="38">
        <v>50</v>
      </c>
      <c r="F24" s="21">
        <v>22</v>
      </c>
      <c r="G24" s="126">
        <v>2115336114</v>
      </c>
      <c r="H24">
        <v>675</v>
      </c>
      <c r="I24">
        <v>150</v>
      </c>
      <c r="J24">
        <v>549</v>
      </c>
      <c r="K24">
        <v>0.32179316466933</v>
      </c>
      <c r="L24">
        <v>544</v>
      </c>
      <c r="M24">
        <v>3.0982024121792</v>
      </c>
      <c r="N24">
        <v>66</v>
      </c>
      <c r="O24">
        <v>1834</v>
      </c>
      <c r="P24" s="21">
        <v>14</v>
      </c>
      <c r="Q24">
        <v>8.75885982251704</v>
      </c>
      <c r="R24">
        <v>40</v>
      </c>
      <c r="S24">
        <v>-9.33399397127132</v>
      </c>
      <c r="T24">
        <v>66</v>
      </c>
      <c r="U24">
        <v>0</v>
      </c>
      <c r="V24">
        <v>1</v>
      </c>
      <c r="W24" s="32">
        <v>-33394153096.4879</v>
      </c>
      <c r="X24">
        <v>36</v>
      </c>
      <c r="Y24">
        <v>179</v>
      </c>
      <c r="Z24" s="21">
        <v>36</v>
      </c>
    </row>
    <row r="25" ht="14.25" customHeight="1" spans="1:26">
      <c r="A25" s="27">
        <v>202302</v>
      </c>
      <c r="B25" t="s">
        <v>41</v>
      </c>
      <c r="C25" t="s">
        <v>42</v>
      </c>
      <c r="D25" t="s">
        <v>54</v>
      </c>
      <c r="E25" s="38">
        <v>53</v>
      </c>
      <c r="F25" s="21">
        <v>23</v>
      </c>
      <c r="G25" s="126">
        <v>1520861152</v>
      </c>
      <c r="H25">
        <v>744</v>
      </c>
      <c r="I25">
        <v>68</v>
      </c>
      <c r="J25">
        <v>740</v>
      </c>
      <c r="K25">
        <v>0.442307692307692</v>
      </c>
      <c r="L25">
        <v>220</v>
      </c>
      <c r="M25">
        <v>3.0982024121792</v>
      </c>
      <c r="N25">
        <v>66</v>
      </c>
      <c r="O25">
        <v>1770</v>
      </c>
      <c r="P25" s="21">
        <v>17</v>
      </c>
      <c r="Q25">
        <v>8.75885982251704</v>
      </c>
      <c r="R25">
        <v>40</v>
      </c>
      <c r="S25">
        <v>-9.33399397127132</v>
      </c>
      <c r="T25">
        <v>66</v>
      </c>
      <c r="U25">
        <v>0</v>
      </c>
      <c r="V25">
        <v>1</v>
      </c>
      <c r="W25" s="32">
        <v>-33394153096.4879</v>
      </c>
      <c r="X25">
        <v>36</v>
      </c>
      <c r="Y25">
        <v>179</v>
      </c>
      <c r="Z25" s="21">
        <v>36</v>
      </c>
    </row>
    <row r="26" ht="14.25" customHeight="1" spans="1:26">
      <c r="A26" s="27">
        <v>202302</v>
      </c>
      <c r="B26" t="s">
        <v>41</v>
      </c>
      <c r="C26" t="s">
        <v>42</v>
      </c>
      <c r="D26" t="s">
        <v>55</v>
      </c>
      <c r="E26" s="38">
        <v>55</v>
      </c>
      <c r="F26" s="21">
        <v>24</v>
      </c>
      <c r="G26" s="126">
        <v>3673047395</v>
      </c>
      <c r="H26">
        <v>410</v>
      </c>
      <c r="I26">
        <v>142.6</v>
      </c>
      <c r="J26">
        <v>607</v>
      </c>
      <c r="K26">
        <v>0.283495145631068</v>
      </c>
      <c r="L26">
        <v>671</v>
      </c>
      <c r="M26">
        <v>3.0982024121792</v>
      </c>
      <c r="N26">
        <v>66</v>
      </c>
      <c r="O26">
        <v>1754</v>
      </c>
      <c r="P26" s="21">
        <v>19</v>
      </c>
      <c r="Q26">
        <v>8.75885982251704</v>
      </c>
      <c r="R26">
        <v>40</v>
      </c>
      <c r="S26">
        <v>-9.33399397127132</v>
      </c>
      <c r="T26">
        <v>66</v>
      </c>
      <c r="U26">
        <v>0</v>
      </c>
      <c r="V26">
        <v>1</v>
      </c>
      <c r="W26" s="32">
        <v>-33394153096.4879</v>
      </c>
      <c r="X26">
        <v>36</v>
      </c>
      <c r="Y26">
        <v>179</v>
      </c>
      <c r="Z26" s="21">
        <v>36</v>
      </c>
    </row>
    <row r="27" ht="14.25" customHeight="1" spans="1:26">
      <c r="A27" s="27">
        <v>202302</v>
      </c>
      <c r="B27" t="s">
        <v>28</v>
      </c>
      <c r="C27" t="s">
        <v>29</v>
      </c>
      <c r="D27" t="s">
        <v>56</v>
      </c>
      <c r="E27" s="38">
        <v>56</v>
      </c>
      <c r="F27" s="21">
        <v>25</v>
      </c>
      <c r="G27" s="126">
        <v>4582112130</v>
      </c>
      <c r="H27">
        <v>256</v>
      </c>
      <c r="I27">
        <v>277.4</v>
      </c>
      <c r="J27">
        <v>247</v>
      </c>
      <c r="K27">
        <v>0.34805890227577</v>
      </c>
      <c r="L27">
        <v>460</v>
      </c>
      <c r="M27">
        <v>11.6562079722215</v>
      </c>
      <c r="N27">
        <v>38</v>
      </c>
      <c r="O27">
        <v>1001</v>
      </c>
      <c r="P27" s="21">
        <v>50</v>
      </c>
      <c r="Q27">
        <v>31.9134092571309</v>
      </c>
      <c r="R27">
        <v>1</v>
      </c>
      <c r="S27">
        <v>-7.08265866166516</v>
      </c>
      <c r="T27">
        <v>36</v>
      </c>
      <c r="U27">
        <v>0</v>
      </c>
      <c r="V27">
        <v>1</v>
      </c>
      <c r="W27" s="32">
        <v>-21106919761.0775</v>
      </c>
      <c r="X27">
        <v>6</v>
      </c>
      <c r="Y27">
        <v>50</v>
      </c>
      <c r="Z27" s="21">
        <v>6</v>
      </c>
    </row>
    <row r="28" ht="14.25" customHeight="1" spans="1:26">
      <c r="A28" s="27">
        <v>202302</v>
      </c>
      <c r="B28" t="s">
        <v>57</v>
      </c>
      <c r="C28" t="s">
        <v>58</v>
      </c>
      <c r="D28" t="s">
        <v>59</v>
      </c>
      <c r="E28" s="38">
        <v>56</v>
      </c>
      <c r="F28" s="21">
        <v>25</v>
      </c>
      <c r="G28" s="126">
        <v>2772975789</v>
      </c>
      <c r="H28">
        <v>599</v>
      </c>
      <c r="I28">
        <v>282.8</v>
      </c>
      <c r="J28">
        <v>226</v>
      </c>
      <c r="K28">
        <v>0.593558282208589</v>
      </c>
      <c r="L28">
        <v>7</v>
      </c>
      <c r="M28">
        <v>12.5127233182721</v>
      </c>
      <c r="N28">
        <v>33</v>
      </c>
      <c r="O28">
        <v>865</v>
      </c>
      <c r="P28" s="21">
        <v>55</v>
      </c>
      <c r="Q28">
        <v>-6.30811660326088</v>
      </c>
      <c r="R28">
        <v>73</v>
      </c>
      <c r="S28">
        <v>-6.7897229723518</v>
      </c>
      <c r="T28">
        <v>31</v>
      </c>
      <c r="U28">
        <v>0</v>
      </c>
      <c r="V28">
        <v>1</v>
      </c>
      <c r="W28" s="32">
        <v>-9592240975.09908</v>
      </c>
      <c r="X28">
        <v>1</v>
      </c>
      <c r="Y28">
        <v>107</v>
      </c>
      <c r="Z28" s="21">
        <v>1</v>
      </c>
    </row>
    <row r="29" ht="14.25" customHeight="1" spans="1:26">
      <c r="A29" s="27">
        <v>202302</v>
      </c>
      <c r="B29" t="s">
        <v>41</v>
      </c>
      <c r="C29" t="s">
        <v>42</v>
      </c>
      <c r="D29" t="s">
        <v>60</v>
      </c>
      <c r="E29" s="38">
        <v>58</v>
      </c>
      <c r="F29" s="21">
        <v>27</v>
      </c>
      <c r="G29" s="126">
        <v>2626759453</v>
      </c>
      <c r="H29">
        <v>611</v>
      </c>
      <c r="I29">
        <v>179.8</v>
      </c>
      <c r="J29">
        <v>514</v>
      </c>
      <c r="K29">
        <v>0.345139139862667</v>
      </c>
      <c r="L29">
        <v>503</v>
      </c>
      <c r="M29">
        <v>3.0982024121792</v>
      </c>
      <c r="N29">
        <v>66</v>
      </c>
      <c r="O29">
        <v>1694</v>
      </c>
      <c r="P29" s="21">
        <v>22</v>
      </c>
      <c r="Q29">
        <v>8.75885982251704</v>
      </c>
      <c r="R29">
        <v>40</v>
      </c>
      <c r="S29">
        <v>-9.33399397127132</v>
      </c>
      <c r="T29">
        <v>66</v>
      </c>
      <c r="U29">
        <v>0</v>
      </c>
      <c r="V29">
        <v>1</v>
      </c>
      <c r="W29" s="32">
        <v>-33394153096.4879</v>
      </c>
      <c r="X29">
        <v>36</v>
      </c>
      <c r="Y29">
        <v>179</v>
      </c>
      <c r="Z29" s="21">
        <v>36</v>
      </c>
    </row>
    <row r="30" ht="14.25" customHeight="1" spans="1:26">
      <c r="A30" s="27">
        <v>202302</v>
      </c>
      <c r="B30" t="s">
        <v>61</v>
      </c>
      <c r="C30" t="s">
        <v>62</v>
      </c>
      <c r="D30" t="s">
        <v>63</v>
      </c>
      <c r="E30" s="38">
        <v>61</v>
      </c>
      <c r="F30" s="21">
        <v>28</v>
      </c>
      <c r="G30" s="126">
        <v>1433213162</v>
      </c>
      <c r="H30">
        <v>750</v>
      </c>
      <c r="I30">
        <v>86.4</v>
      </c>
      <c r="J30">
        <v>712</v>
      </c>
      <c r="K30">
        <v>0.284916201117318</v>
      </c>
      <c r="L30">
        <v>662</v>
      </c>
      <c r="M30">
        <v>16.0038699820984</v>
      </c>
      <c r="N30">
        <v>17</v>
      </c>
      <c r="O30">
        <v>2141</v>
      </c>
      <c r="P30" s="21">
        <v>6</v>
      </c>
      <c r="Q30">
        <v>7.33587445611889</v>
      </c>
      <c r="R30">
        <v>59</v>
      </c>
      <c r="S30">
        <v>-6.71396866062304</v>
      </c>
      <c r="T30">
        <v>22</v>
      </c>
      <c r="U30">
        <v>0</v>
      </c>
      <c r="V30">
        <v>1</v>
      </c>
      <c r="W30" s="32">
        <v>-48009939463.5003</v>
      </c>
      <c r="X30">
        <v>55</v>
      </c>
      <c r="Y30">
        <v>192</v>
      </c>
      <c r="Z30" s="21">
        <v>55</v>
      </c>
    </row>
    <row r="31" ht="14.25" customHeight="1" spans="1:26">
      <c r="A31" s="27">
        <v>202302</v>
      </c>
      <c r="B31" t="s">
        <v>28</v>
      </c>
      <c r="C31" t="s">
        <v>29</v>
      </c>
      <c r="D31" t="s">
        <v>64</v>
      </c>
      <c r="E31" s="38">
        <v>63</v>
      </c>
      <c r="F31" s="21">
        <v>29</v>
      </c>
      <c r="G31" s="126">
        <v>6744531353</v>
      </c>
      <c r="H31">
        <v>148</v>
      </c>
      <c r="I31">
        <v>386.2</v>
      </c>
      <c r="J31">
        <v>141</v>
      </c>
      <c r="K31">
        <v>0.345450972686186</v>
      </c>
      <c r="L31">
        <v>493</v>
      </c>
      <c r="M31">
        <v>11.6562079722215</v>
      </c>
      <c r="N31">
        <v>38</v>
      </c>
      <c r="O31">
        <v>820</v>
      </c>
      <c r="P31" s="21">
        <v>57</v>
      </c>
      <c r="Q31">
        <v>31.9134092571309</v>
      </c>
      <c r="R31">
        <v>1</v>
      </c>
      <c r="S31">
        <v>-7.08265866166516</v>
      </c>
      <c r="T31">
        <v>36</v>
      </c>
      <c r="U31">
        <v>0</v>
      </c>
      <c r="V31">
        <v>1</v>
      </c>
      <c r="W31" s="32">
        <v>-21106919761.0775</v>
      </c>
      <c r="X31">
        <v>6</v>
      </c>
      <c r="Y31">
        <v>50</v>
      </c>
      <c r="Z31" s="21">
        <v>6</v>
      </c>
    </row>
    <row r="32" ht="14.25" customHeight="1" spans="1:26">
      <c r="A32" s="27">
        <v>202302</v>
      </c>
      <c r="B32" t="s">
        <v>57</v>
      </c>
      <c r="C32" t="s">
        <v>58</v>
      </c>
      <c r="D32" t="s">
        <v>65</v>
      </c>
      <c r="E32" s="38">
        <v>67</v>
      </c>
      <c r="F32" s="21">
        <v>30</v>
      </c>
      <c r="G32" s="126">
        <v>7459056059</v>
      </c>
      <c r="H32">
        <v>106</v>
      </c>
      <c r="I32">
        <v>394.6</v>
      </c>
      <c r="J32">
        <v>135</v>
      </c>
      <c r="K32">
        <v>0.419085487077535</v>
      </c>
      <c r="L32">
        <v>267</v>
      </c>
      <c r="M32">
        <v>12.5127233182721</v>
      </c>
      <c r="N32">
        <v>33</v>
      </c>
      <c r="O32">
        <v>541</v>
      </c>
      <c r="P32" s="21">
        <v>66</v>
      </c>
      <c r="Q32">
        <v>-6.30811660326088</v>
      </c>
      <c r="R32">
        <v>73</v>
      </c>
      <c r="S32">
        <v>-6.7897229723518</v>
      </c>
      <c r="T32">
        <v>31</v>
      </c>
      <c r="U32">
        <v>0</v>
      </c>
      <c r="V32">
        <v>1</v>
      </c>
      <c r="W32" s="32">
        <v>-9592240975.09908</v>
      </c>
      <c r="X32">
        <v>1</v>
      </c>
      <c r="Y32">
        <v>107</v>
      </c>
      <c r="Z32" s="21">
        <v>1</v>
      </c>
    </row>
    <row r="33" ht="14.25" customHeight="1" spans="1:26">
      <c r="A33" s="27">
        <v>202302</v>
      </c>
      <c r="B33" t="s">
        <v>28</v>
      </c>
      <c r="C33" t="s">
        <v>29</v>
      </c>
      <c r="D33" t="s">
        <v>66</v>
      </c>
      <c r="E33" s="38">
        <v>67</v>
      </c>
      <c r="F33" s="21">
        <v>30</v>
      </c>
      <c r="G33" s="126">
        <v>6650513297</v>
      </c>
      <c r="H33">
        <v>158</v>
      </c>
      <c r="I33">
        <v>289</v>
      </c>
      <c r="J33">
        <v>216</v>
      </c>
      <c r="K33">
        <v>0.429790346172599</v>
      </c>
      <c r="L33">
        <v>244</v>
      </c>
      <c r="M33">
        <v>11.6562079722215</v>
      </c>
      <c r="N33">
        <v>38</v>
      </c>
      <c r="O33">
        <v>656</v>
      </c>
      <c r="P33" s="21">
        <v>61</v>
      </c>
      <c r="Q33">
        <v>31.9134092571309</v>
      </c>
      <c r="R33">
        <v>1</v>
      </c>
      <c r="S33">
        <v>-7.08265866166516</v>
      </c>
      <c r="T33">
        <v>36</v>
      </c>
      <c r="U33">
        <v>0</v>
      </c>
      <c r="V33">
        <v>1</v>
      </c>
      <c r="W33" s="32">
        <v>-21106919761.0775</v>
      </c>
      <c r="X33">
        <v>6</v>
      </c>
      <c r="Y33">
        <v>50</v>
      </c>
      <c r="Z33" s="21">
        <v>6</v>
      </c>
    </row>
    <row r="34" ht="14.25" customHeight="1" spans="1:26">
      <c r="A34" s="27">
        <v>202302</v>
      </c>
      <c r="B34" t="s">
        <v>41</v>
      </c>
      <c r="C34" t="s">
        <v>42</v>
      </c>
      <c r="D34" t="s">
        <v>67</v>
      </c>
      <c r="E34" s="38">
        <v>68</v>
      </c>
      <c r="F34" s="21">
        <v>32</v>
      </c>
      <c r="G34" s="126">
        <v>3466152694</v>
      </c>
      <c r="H34">
        <v>469</v>
      </c>
      <c r="I34">
        <v>203.4</v>
      </c>
      <c r="J34">
        <v>431</v>
      </c>
      <c r="K34">
        <v>0.314399601395117</v>
      </c>
      <c r="L34">
        <v>575</v>
      </c>
      <c r="M34">
        <v>3.0982024121792</v>
      </c>
      <c r="N34">
        <v>66</v>
      </c>
      <c r="O34">
        <v>1541</v>
      </c>
      <c r="P34" s="21">
        <v>32</v>
      </c>
      <c r="Q34">
        <v>8.75885982251704</v>
      </c>
      <c r="R34">
        <v>40</v>
      </c>
      <c r="S34">
        <v>-9.33399397127132</v>
      </c>
      <c r="T34">
        <v>66</v>
      </c>
      <c r="U34">
        <v>0</v>
      </c>
      <c r="V34">
        <v>1</v>
      </c>
      <c r="W34" s="32">
        <v>-33394153096.4879</v>
      </c>
      <c r="X34">
        <v>36</v>
      </c>
      <c r="Y34">
        <v>179</v>
      </c>
      <c r="Z34" s="21">
        <v>36</v>
      </c>
    </row>
    <row r="35" ht="14.25" customHeight="1" spans="1:26">
      <c r="A35" s="27">
        <v>202302</v>
      </c>
      <c r="B35" t="s">
        <v>28</v>
      </c>
      <c r="C35" t="s">
        <v>29</v>
      </c>
      <c r="D35" t="s">
        <v>68</v>
      </c>
      <c r="E35" s="38">
        <v>68</v>
      </c>
      <c r="F35" s="21">
        <v>32</v>
      </c>
      <c r="G35" s="126">
        <v>7042181289</v>
      </c>
      <c r="H35">
        <v>138</v>
      </c>
      <c r="I35">
        <v>333</v>
      </c>
      <c r="J35">
        <v>180</v>
      </c>
      <c r="K35">
        <v>0.414150319594446</v>
      </c>
      <c r="L35">
        <v>289</v>
      </c>
      <c r="M35">
        <v>11.6562079722215</v>
      </c>
      <c r="N35">
        <v>38</v>
      </c>
      <c r="O35">
        <v>645</v>
      </c>
      <c r="P35" s="21">
        <v>62</v>
      </c>
      <c r="Q35">
        <v>31.9134092571309</v>
      </c>
      <c r="R35">
        <v>1</v>
      </c>
      <c r="S35">
        <v>-7.08265866166516</v>
      </c>
      <c r="T35">
        <v>36</v>
      </c>
      <c r="U35">
        <v>0</v>
      </c>
      <c r="V35">
        <v>1</v>
      </c>
      <c r="W35" s="32">
        <v>-21106919761.0775</v>
      </c>
      <c r="X35">
        <v>6</v>
      </c>
      <c r="Y35">
        <v>50</v>
      </c>
      <c r="Z35" s="21">
        <v>6</v>
      </c>
    </row>
    <row r="36" ht="14.25" customHeight="1" spans="1:26">
      <c r="A36" s="27">
        <v>202302</v>
      </c>
      <c r="B36" t="s">
        <v>41</v>
      </c>
      <c r="C36" t="s">
        <v>42</v>
      </c>
      <c r="D36" t="s">
        <v>69</v>
      </c>
      <c r="E36" s="38">
        <v>69</v>
      </c>
      <c r="F36" s="21">
        <v>34</v>
      </c>
      <c r="G36" s="126">
        <v>1949674219</v>
      </c>
      <c r="H36">
        <v>710</v>
      </c>
      <c r="I36">
        <v>129.6</v>
      </c>
      <c r="J36">
        <v>629</v>
      </c>
      <c r="K36">
        <v>0.469902006532898</v>
      </c>
      <c r="L36">
        <v>130</v>
      </c>
      <c r="M36">
        <v>3.0982024121792</v>
      </c>
      <c r="N36">
        <v>66</v>
      </c>
      <c r="O36">
        <v>1535</v>
      </c>
      <c r="P36" s="21">
        <v>33</v>
      </c>
      <c r="Q36">
        <v>8.75885982251704</v>
      </c>
      <c r="R36">
        <v>40</v>
      </c>
      <c r="S36">
        <v>-9.33399397127132</v>
      </c>
      <c r="T36">
        <v>66</v>
      </c>
      <c r="U36">
        <v>0</v>
      </c>
      <c r="V36">
        <v>1</v>
      </c>
      <c r="W36" s="32">
        <v>-33394153096.4879</v>
      </c>
      <c r="X36">
        <v>36</v>
      </c>
      <c r="Y36">
        <v>179</v>
      </c>
      <c r="Z36" s="21">
        <v>36</v>
      </c>
    </row>
    <row r="37" ht="14.25" customHeight="1" spans="1:26">
      <c r="A37" s="27">
        <v>202302</v>
      </c>
      <c r="B37" t="s">
        <v>41</v>
      </c>
      <c r="C37" t="s">
        <v>42</v>
      </c>
      <c r="D37" t="s">
        <v>70</v>
      </c>
      <c r="E37" s="38">
        <v>70</v>
      </c>
      <c r="F37" s="21">
        <v>35</v>
      </c>
      <c r="G37" s="126">
        <v>2044070151</v>
      </c>
      <c r="H37">
        <v>694</v>
      </c>
      <c r="I37">
        <v>132.2</v>
      </c>
      <c r="J37">
        <v>613</v>
      </c>
      <c r="K37">
        <v>0.478900255754476</v>
      </c>
      <c r="L37">
        <v>92</v>
      </c>
      <c r="M37">
        <v>3.0982024121792</v>
      </c>
      <c r="N37">
        <v>66</v>
      </c>
      <c r="O37">
        <v>1465</v>
      </c>
      <c r="P37" s="21">
        <v>34</v>
      </c>
      <c r="Q37">
        <v>8.75885982251704</v>
      </c>
      <c r="R37">
        <v>40</v>
      </c>
      <c r="S37">
        <v>-9.33399397127132</v>
      </c>
      <c r="T37">
        <v>66</v>
      </c>
      <c r="U37">
        <v>0</v>
      </c>
      <c r="V37">
        <v>1</v>
      </c>
      <c r="W37" s="32">
        <v>-33394153096.4879</v>
      </c>
      <c r="X37">
        <v>36</v>
      </c>
      <c r="Y37">
        <v>179</v>
      </c>
      <c r="Z37" s="21">
        <v>36</v>
      </c>
    </row>
    <row r="38" ht="14.25" customHeight="1" spans="1:26">
      <c r="A38" s="27">
        <v>202302</v>
      </c>
      <c r="B38" t="s">
        <v>28</v>
      </c>
      <c r="C38" t="s">
        <v>29</v>
      </c>
      <c r="D38" t="s">
        <v>71</v>
      </c>
      <c r="E38" s="38">
        <v>74</v>
      </c>
      <c r="F38" s="21">
        <v>36</v>
      </c>
      <c r="G38" s="126">
        <v>8303708222</v>
      </c>
      <c r="H38">
        <v>53</v>
      </c>
      <c r="I38">
        <v>457.2</v>
      </c>
      <c r="J38">
        <v>97</v>
      </c>
      <c r="K38">
        <v>0.387962826375572</v>
      </c>
      <c r="L38">
        <v>345</v>
      </c>
      <c r="M38">
        <v>11.6562079722215</v>
      </c>
      <c r="N38">
        <v>38</v>
      </c>
      <c r="O38">
        <v>533</v>
      </c>
      <c r="P38" s="21">
        <v>68</v>
      </c>
      <c r="Q38">
        <v>31.9134092571309</v>
      </c>
      <c r="R38">
        <v>1</v>
      </c>
      <c r="S38">
        <v>-7.08265866166516</v>
      </c>
      <c r="T38">
        <v>36</v>
      </c>
      <c r="U38">
        <v>0</v>
      </c>
      <c r="V38">
        <v>1</v>
      </c>
      <c r="W38" s="32">
        <v>-21106919761.0775</v>
      </c>
      <c r="X38">
        <v>6</v>
      </c>
      <c r="Y38">
        <v>50</v>
      </c>
      <c r="Z38" s="21">
        <v>6</v>
      </c>
    </row>
    <row r="39" ht="14.25" customHeight="1" spans="1:26">
      <c r="A39" s="27">
        <v>202302</v>
      </c>
      <c r="B39" t="s">
        <v>28</v>
      </c>
      <c r="C39" t="s">
        <v>29</v>
      </c>
      <c r="D39" t="s">
        <v>72</v>
      </c>
      <c r="E39" s="38">
        <v>78</v>
      </c>
      <c r="F39" s="21">
        <v>37</v>
      </c>
      <c r="G39" s="126">
        <v>8650089877</v>
      </c>
      <c r="H39">
        <v>43</v>
      </c>
      <c r="I39">
        <v>487.2</v>
      </c>
      <c r="J39">
        <v>75</v>
      </c>
      <c r="K39">
        <v>0.412745403552508</v>
      </c>
      <c r="L39">
        <v>299</v>
      </c>
      <c r="M39">
        <v>11.6562079722215</v>
      </c>
      <c r="N39">
        <v>38</v>
      </c>
      <c r="O39">
        <v>455</v>
      </c>
      <c r="P39" s="21">
        <v>72</v>
      </c>
      <c r="Q39">
        <v>31.9134092571309</v>
      </c>
      <c r="R39">
        <v>1</v>
      </c>
      <c r="S39">
        <v>-7.08265866166516</v>
      </c>
      <c r="T39">
        <v>36</v>
      </c>
      <c r="U39">
        <v>0</v>
      </c>
      <c r="V39">
        <v>1</v>
      </c>
      <c r="W39" s="32">
        <v>-21106919761.0775</v>
      </c>
      <c r="X39">
        <v>6</v>
      </c>
      <c r="Y39">
        <v>50</v>
      </c>
      <c r="Z39" s="21">
        <v>6</v>
      </c>
    </row>
    <row r="40" ht="14.25" customHeight="1" spans="1:26">
      <c r="A40" s="27">
        <v>202302</v>
      </c>
      <c r="B40" t="s">
        <v>57</v>
      </c>
      <c r="C40" t="s">
        <v>58</v>
      </c>
      <c r="D40" t="s">
        <v>73</v>
      </c>
      <c r="E40" s="38">
        <v>78</v>
      </c>
      <c r="F40" s="21">
        <v>37</v>
      </c>
      <c r="G40" s="126">
        <v>7844317827</v>
      </c>
      <c r="H40">
        <v>75</v>
      </c>
      <c r="I40">
        <v>473.6</v>
      </c>
      <c r="J40">
        <v>85</v>
      </c>
      <c r="K40">
        <v>0.433561397191214</v>
      </c>
      <c r="L40">
        <v>238</v>
      </c>
      <c r="M40">
        <v>12.5127233182721</v>
      </c>
      <c r="N40">
        <v>33</v>
      </c>
      <c r="O40">
        <v>431</v>
      </c>
      <c r="P40" s="21">
        <v>77</v>
      </c>
      <c r="Q40">
        <v>-6.30811660326088</v>
      </c>
      <c r="R40">
        <v>73</v>
      </c>
      <c r="S40">
        <v>-6.7897229723518</v>
      </c>
      <c r="T40">
        <v>31</v>
      </c>
      <c r="U40">
        <v>0</v>
      </c>
      <c r="V40">
        <v>1</v>
      </c>
      <c r="W40" s="32">
        <v>-9592240975.09908</v>
      </c>
      <c r="X40">
        <v>1</v>
      </c>
      <c r="Y40">
        <v>107</v>
      </c>
      <c r="Z40" s="21">
        <v>1</v>
      </c>
    </row>
    <row r="41" ht="14.25" customHeight="1" spans="1:26">
      <c r="A41" s="27">
        <v>202302</v>
      </c>
      <c r="B41" t="s">
        <v>28</v>
      </c>
      <c r="C41" t="s">
        <v>29</v>
      </c>
      <c r="D41" t="s">
        <v>74</v>
      </c>
      <c r="E41" s="38">
        <v>79</v>
      </c>
      <c r="F41" s="21">
        <v>39</v>
      </c>
      <c r="G41" s="126">
        <v>9460845724</v>
      </c>
      <c r="H41">
        <v>23</v>
      </c>
      <c r="I41">
        <v>416.4</v>
      </c>
      <c r="J41">
        <v>113</v>
      </c>
      <c r="K41">
        <v>0.416841303105353</v>
      </c>
      <c r="L41">
        <v>279</v>
      </c>
      <c r="M41">
        <v>11.6562079722215</v>
      </c>
      <c r="N41">
        <v>38</v>
      </c>
      <c r="O41">
        <v>453</v>
      </c>
      <c r="P41" s="21">
        <v>73</v>
      </c>
      <c r="Q41">
        <v>31.9134092571309</v>
      </c>
      <c r="R41">
        <v>1</v>
      </c>
      <c r="S41">
        <v>-7.08265866166516</v>
      </c>
      <c r="T41">
        <v>36</v>
      </c>
      <c r="U41">
        <v>0</v>
      </c>
      <c r="V41">
        <v>1</v>
      </c>
      <c r="W41" s="32">
        <v>-21106919761.0775</v>
      </c>
      <c r="X41">
        <v>6</v>
      </c>
      <c r="Y41">
        <v>50</v>
      </c>
      <c r="Z41" s="21">
        <v>6</v>
      </c>
    </row>
    <row r="42" ht="14.25" customHeight="1" spans="1:26">
      <c r="A42" s="27">
        <v>202302</v>
      </c>
      <c r="B42" t="s">
        <v>28</v>
      </c>
      <c r="C42" t="s">
        <v>29</v>
      </c>
      <c r="D42" t="s">
        <v>75</v>
      </c>
      <c r="E42" s="38">
        <v>80</v>
      </c>
      <c r="F42" s="21">
        <v>40</v>
      </c>
      <c r="G42" s="126">
        <v>5524909647</v>
      </c>
      <c r="H42">
        <v>197</v>
      </c>
      <c r="I42">
        <v>377.4</v>
      </c>
      <c r="J42">
        <v>151</v>
      </c>
      <c r="K42">
        <v>0.505980239209568</v>
      </c>
      <c r="L42">
        <v>61</v>
      </c>
      <c r="M42">
        <v>11.6562079722215</v>
      </c>
      <c r="N42">
        <v>38</v>
      </c>
      <c r="O42">
        <v>447</v>
      </c>
      <c r="P42" s="21">
        <v>74</v>
      </c>
      <c r="Q42">
        <v>31.9134092571309</v>
      </c>
      <c r="R42">
        <v>1</v>
      </c>
      <c r="S42">
        <v>-7.08265866166516</v>
      </c>
      <c r="T42">
        <v>36</v>
      </c>
      <c r="U42">
        <v>0</v>
      </c>
      <c r="V42">
        <v>1</v>
      </c>
      <c r="W42" s="32">
        <v>-21106919761.0775</v>
      </c>
      <c r="X42">
        <v>6</v>
      </c>
      <c r="Y42">
        <v>50</v>
      </c>
      <c r="Z42" s="21">
        <v>6</v>
      </c>
    </row>
    <row r="43" ht="14.25" customHeight="1" spans="1:26">
      <c r="A43" s="27">
        <v>202302</v>
      </c>
      <c r="B43" t="s">
        <v>61</v>
      </c>
      <c r="C43" t="s">
        <v>62</v>
      </c>
      <c r="D43" t="s">
        <v>76</v>
      </c>
      <c r="E43" s="38">
        <v>81</v>
      </c>
      <c r="F43" s="21">
        <v>41</v>
      </c>
      <c r="G43" s="126">
        <v>3483022575</v>
      </c>
      <c r="H43">
        <v>460</v>
      </c>
      <c r="I43">
        <v>200.8</v>
      </c>
      <c r="J43">
        <v>437</v>
      </c>
      <c r="K43">
        <v>0.255054881571346</v>
      </c>
      <c r="L43">
        <v>718</v>
      </c>
      <c r="M43">
        <v>16.0038699820984</v>
      </c>
      <c r="N43">
        <v>17</v>
      </c>
      <c r="O43">
        <v>1632</v>
      </c>
      <c r="P43" s="21">
        <v>26</v>
      </c>
      <c r="Q43">
        <v>7.33587445611889</v>
      </c>
      <c r="R43">
        <v>59</v>
      </c>
      <c r="S43">
        <v>-6.71396866062304</v>
      </c>
      <c r="T43">
        <v>22</v>
      </c>
      <c r="U43">
        <v>0</v>
      </c>
      <c r="V43">
        <v>1</v>
      </c>
      <c r="W43" s="32">
        <v>-48009939463.5003</v>
      </c>
      <c r="X43">
        <v>55</v>
      </c>
      <c r="Y43">
        <v>192</v>
      </c>
      <c r="Z43" s="21">
        <v>55</v>
      </c>
    </row>
    <row r="44" ht="14.25" customHeight="1" spans="1:26">
      <c r="A44" s="27">
        <v>202302</v>
      </c>
      <c r="B44" t="s">
        <v>57</v>
      </c>
      <c r="C44" t="s">
        <v>58</v>
      </c>
      <c r="D44" t="s">
        <v>77</v>
      </c>
      <c r="E44" s="38">
        <v>81</v>
      </c>
      <c r="F44" s="21">
        <v>41</v>
      </c>
      <c r="G44" s="126">
        <v>9488186236</v>
      </c>
      <c r="H44">
        <v>17</v>
      </c>
      <c r="I44">
        <v>473.2</v>
      </c>
      <c r="J44">
        <v>91</v>
      </c>
      <c r="K44">
        <v>0.43716268311488</v>
      </c>
      <c r="L44">
        <v>232</v>
      </c>
      <c r="M44">
        <v>12.5127233182721</v>
      </c>
      <c r="N44">
        <v>33</v>
      </c>
      <c r="O44">
        <v>373</v>
      </c>
      <c r="P44" s="21">
        <v>80</v>
      </c>
      <c r="Q44">
        <v>-6.30811660326088</v>
      </c>
      <c r="R44">
        <v>73</v>
      </c>
      <c r="S44">
        <v>-6.7897229723518</v>
      </c>
      <c r="T44">
        <v>31</v>
      </c>
      <c r="U44">
        <v>0</v>
      </c>
      <c r="V44">
        <v>1</v>
      </c>
      <c r="W44" s="32">
        <v>-9592240975.09908</v>
      </c>
      <c r="X44">
        <v>1</v>
      </c>
      <c r="Y44">
        <v>107</v>
      </c>
      <c r="Z44" s="21">
        <v>1</v>
      </c>
    </row>
    <row r="45" ht="14.25" customHeight="1" spans="1:26">
      <c r="A45" s="27">
        <v>202302</v>
      </c>
      <c r="B45" t="s">
        <v>41</v>
      </c>
      <c r="C45" t="s">
        <v>42</v>
      </c>
      <c r="D45" t="s">
        <v>72</v>
      </c>
      <c r="E45" s="38">
        <v>81</v>
      </c>
      <c r="F45" s="21">
        <v>41</v>
      </c>
      <c r="G45" s="126">
        <v>3107752073</v>
      </c>
      <c r="H45">
        <v>554</v>
      </c>
      <c r="I45">
        <v>194.8</v>
      </c>
      <c r="J45">
        <v>459</v>
      </c>
      <c r="K45">
        <v>0.481390593047035</v>
      </c>
      <c r="L45">
        <v>86</v>
      </c>
      <c r="M45">
        <v>3.0982024121792</v>
      </c>
      <c r="N45">
        <v>66</v>
      </c>
      <c r="O45">
        <v>1165</v>
      </c>
      <c r="P45" s="21">
        <v>45</v>
      </c>
      <c r="Q45">
        <v>8.75885982251704</v>
      </c>
      <c r="R45">
        <v>40</v>
      </c>
      <c r="S45">
        <v>-9.33399397127132</v>
      </c>
      <c r="T45">
        <v>66</v>
      </c>
      <c r="U45">
        <v>0</v>
      </c>
      <c r="V45">
        <v>1</v>
      </c>
      <c r="W45" s="32">
        <v>-33394153096.4879</v>
      </c>
      <c r="X45">
        <v>36</v>
      </c>
      <c r="Y45">
        <v>179</v>
      </c>
      <c r="Z45" s="21">
        <v>36</v>
      </c>
    </row>
    <row r="46" ht="14.25" customHeight="1" spans="1:26">
      <c r="A46" s="27">
        <v>202302</v>
      </c>
      <c r="B46" t="s">
        <v>41</v>
      </c>
      <c r="C46" t="s">
        <v>42</v>
      </c>
      <c r="D46" t="s">
        <v>78</v>
      </c>
      <c r="E46" s="38">
        <v>83</v>
      </c>
      <c r="F46" s="21">
        <v>44</v>
      </c>
      <c r="G46" s="126">
        <v>5138409672</v>
      </c>
      <c r="H46">
        <v>232</v>
      </c>
      <c r="I46">
        <v>150</v>
      </c>
      <c r="J46">
        <v>549</v>
      </c>
      <c r="K46">
        <v>0.417035398230089</v>
      </c>
      <c r="L46">
        <v>273</v>
      </c>
      <c r="M46">
        <v>3.0982024121792</v>
      </c>
      <c r="N46">
        <v>66</v>
      </c>
      <c r="O46">
        <v>1120</v>
      </c>
      <c r="P46" s="21">
        <v>47</v>
      </c>
      <c r="Q46">
        <v>8.75885982251704</v>
      </c>
      <c r="R46">
        <v>40</v>
      </c>
      <c r="S46">
        <v>-9.33399397127132</v>
      </c>
      <c r="T46">
        <v>66</v>
      </c>
      <c r="U46">
        <v>0</v>
      </c>
      <c r="V46">
        <v>1</v>
      </c>
      <c r="W46" s="32">
        <v>-33394153096.4879</v>
      </c>
      <c r="X46">
        <v>36</v>
      </c>
      <c r="Y46">
        <v>179</v>
      </c>
      <c r="Z46" s="21">
        <v>36</v>
      </c>
    </row>
    <row r="47" ht="14.25" customHeight="1" spans="1:26">
      <c r="A47" s="27">
        <v>202302</v>
      </c>
      <c r="B47" t="s">
        <v>79</v>
      </c>
      <c r="C47" t="s">
        <v>80</v>
      </c>
      <c r="D47" t="s">
        <v>81</v>
      </c>
      <c r="E47" s="38">
        <v>83</v>
      </c>
      <c r="F47" s="21">
        <v>44</v>
      </c>
      <c r="G47" s="126">
        <v>7503559046</v>
      </c>
      <c r="H47">
        <v>94</v>
      </c>
      <c r="I47">
        <v>412.6</v>
      </c>
      <c r="J47">
        <v>123</v>
      </c>
      <c r="K47">
        <v>0.286527514231499</v>
      </c>
      <c r="L47">
        <v>656</v>
      </c>
      <c r="M47">
        <v>13.0715840793971</v>
      </c>
      <c r="N47">
        <v>26</v>
      </c>
      <c r="O47">
        <v>899</v>
      </c>
      <c r="P47" s="21">
        <v>54</v>
      </c>
      <c r="Q47">
        <v>-25.950931456371</v>
      </c>
      <c r="R47">
        <v>78</v>
      </c>
      <c r="S47">
        <v>-8.35799350170705</v>
      </c>
      <c r="T47">
        <v>59</v>
      </c>
      <c r="U47">
        <v>0</v>
      </c>
      <c r="V47">
        <v>1</v>
      </c>
      <c r="W47" s="32">
        <v>-21845374331.2596</v>
      </c>
      <c r="X47">
        <v>29</v>
      </c>
      <c r="Y47">
        <v>196</v>
      </c>
      <c r="Z47" s="21">
        <v>29</v>
      </c>
    </row>
    <row r="48" ht="14.25" customHeight="1" spans="1:26">
      <c r="A48" s="27">
        <v>202302</v>
      </c>
      <c r="B48" t="s">
        <v>57</v>
      </c>
      <c r="C48" t="s">
        <v>58</v>
      </c>
      <c r="D48" t="s">
        <v>82</v>
      </c>
      <c r="E48" s="38">
        <v>84</v>
      </c>
      <c r="F48" s="21">
        <v>46</v>
      </c>
      <c r="G48" s="126">
        <v>10185971247</v>
      </c>
      <c r="H48">
        <v>11</v>
      </c>
      <c r="I48">
        <v>540.2</v>
      </c>
      <c r="J48">
        <v>47</v>
      </c>
      <c r="K48">
        <v>0.561814993423937</v>
      </c>
      <c r="L48">
        <v>13</v>
      </c>
      <c r="M48">
        <v>12.5127233182721</v>
      </c>
      <c r="N48">
        <v>33</v>
      </c>
      <c r="O48">
        <v>104</v>
      </c>
      <c r="P48" s="21">
        <v>83</v>
      </c>
      <c r="Q48">
        <v>-6.30811660326088</v>
      </c>
      <c r="R48">
        <v>73</v>
      </c>
      <c r="S48">
        <v>-6.7897229723518</v>
      </c>
      <c r="T48">
        <v>31</v>
      </c>
      <c r="U48">
        <v>0</v>
      </c>
      <c r="V48">
        <v>1</v>
      </c>
      <c r="W48" s="32">
        <v>-9592240975.09908</v>
      </c>
      <c r="X48">
        <v>1</v>
      </c>
      <c r="Y48">
        <v>107</v>
      </c>
      <c r="Z48" s="21">
        <v>1</v>
      </c>
    </row>
    <row r="49" ht="14.25" customHeight="1" spans="1:26">
      <c r="A49" s="27">
        <v>202302</v>
      </c>
      <c r="B49" t="s">
        <v>28</v>
      </c>
      <c r="C49" t="s">
        <v>29</v>
      </c>
      <c r="D49" t="s">
        <v>83</v>
      </c>
      <c r="E49" s="38">
        <v>84</v>
      </c>
      <c r="F49" s="21">
        <v>46</v>
      </c>
      <c r="G49" s="126">
        <v>8811816759</v>
      </c>
      <c r="H49">
        <v>33</v>
      </c>
      <c r="I49">
        <v>640.2</v>
      </c>
      <c r="J49">
        <v>14</v>
      </c>
      <c r="K49">
        <v>0.39449423815621</v>
      </c>
      <c r="L49">
        <v>322</v>
      </c>
      <c r="M49">
        <v>11.6562079722215</v>
      </c>
      <c r="N49">
        <v>38</v>
      </c>
      <c r="O49">
        <v>407</v>
      </c>
      <c r="P49" s="21">
        <v>78</v>
      </c>
      <c r="Q49">
        <v>31.9134092571309</v>
      </c>
      <c r="R49">
        <v>1</v>
      </c>
      <c r="S49">
        <v>-7.08265866166516</v>
      </c>
      <c r="T49">
        <v>36</v>
      </c>
      <c r="U49">
        <v>0</v>
      </c>
      <c r="V49">
        <v>1</v>
      </c>
      <c r="W49" s="32">
        <v>-21106919761.0775</v>
      </c>
      <c r="X49">
        <v>6</v>
      </c>
      <c r="Y49">
        <v>50</v>
      </c>
      <c r="Z49" s="21">
        <v>6</v>
      </c>
    </row>
    <row r="50" ht="14.25" customHeight="1" spans="1:26">
      <c r="A50" s="27">
        <v>202302</v>
      </c>
      <c r="B50" t="s">
        <v>79</v>
      </c>
      <c r="C50" t="s">
        <v>80</v>
      </c>
      <c r="D50" t="s">
        <v>84</v>
      </c>
      <c r="E50" s="38">
        <v>87</v>
      </c>
      <c r="F50" s="21">
        <v>48</v>
      </c>
      <c r="G50" s="126">
        <v>7490372274</v>
      </c>
      <c r="H50">
        <v>100</v>
      </c>
      <c r="I50">
        <v>451.2</v>
      </c>
      <c r="J50">
        <v>107</v>
      </c>
      <c r="K50">
        <v>0.322185830029305</v>
      </c>
      <c r="L50">
        <v>538</v>
      </c>
      <c r="M50">
        <v>13.0715840793971</v>
      </c>
      <c r="N50">
        <v>26</v>
      </c>
      <c r="O50">
        <v>771</v>
      </c>
      <c r="P50" s="21">
        <v>58</v>
      </c>
      <c r="Q50">
        <v>-25.950931456371</v>
      </c>
      <c r="R50">
        <v>78</v>
      </c>
      <c r="S50">
        <v>-8.35799350170705</v>
      </c>
      <c r="T50">
        <v>59</v>
      </c>
      <c r="U50">
        <v>0</v>
      </c>
      <c r="V50">
        <v>1</v>
      </c>
      <c r="W50" s="32">
        <v>-21845374331.2596</v>
      </c>
      <c r="X50">
        <v>29</v>
      </c>
      <c r="Y50">
        <v>196</v>
      </c>
      <c r="Z50" s="21">
        <v>29</v>
      </c>
    </row>
    <row r="51" ht="14.25" customHeight="1" spans="1:26">
      <c r="A51" s="27">
        <v>202302</v>
      </c>
      <c r="B51" t="s">
        <v>28</v>
      </c>
      <c r="C51" t="s">
        <v>29</v>
      </c>
      <c r="D51" t="s">
        <v>85</v>
      </c>
      <c r="E51" s="38">
        <v>87</v>
      </c>
      <c r="F51" s="21">
        <v>48</v>
      </c>
      <c r="G51" s="126">
        <v>6458421994</v>
      </c>
      <c r="H51">
        <v>168</v>
      </c>
      <c r="I51">
        <v>488.6</v>
      </c>
      <c r="J51">
        <v>65</v>
      </c>
      <c r="K51">
        <v>0.478319783197832</v>
      </c>
      <c r="L51">
        <v>98</v>
      </c>
      <c r="M51">
        <v>11.6562079722215</v>
      </c>
      <c r="N51">
        <v>38</v>
      </c>
      <c r="O51">
        <v>369</v>
      </c>
      <c r="P51" s="21">
        <v>81</v>
      </c>
      <c r="Q51">
        <v>31.9134092571309</v>
      </c>
      <c r="R51">
        <v>1</v>
      </c>
      <c r="S51">
        <v>-7.08265866166516</v>
      </c>
      <c r="T51">
        <v>36</v>
      </c>
      <c r="U51">
        <v>0</v>
      </c>
      <c r="V51">
        <v>1</v>
      </c>
      <c r="W51" s="32">
        <v>-21106919761.0775</v>
      </c>
      <c r="X51">
        <v>6</v>
      </c>
      <c r="Y51">
        <v>50</v>
      </c>
      <c r="Z51" s="21">
        <v>6</v>
      </c>
    </row>
    <row r="52" ht="14.25" customHeight="1" spans="1:26">
      <c r="A52" s="27">
        <v>202302</v>
      </c>
      <c r="B52" t="s">
        <v>86</v>
      </c>
      <c r="C52" t="s">
        <v>87</v>
      </c>
      <c r="D52" t="s">
        <v>88</v>
      </c>
      <c r="E52" s="38">
        <v>89</v>
      </c>
      <c r="F52" s="21">
        <v>50</v>
      </c>
      <c r="G52" s="126">
        <v>3139342866</v>
      </c>
      <c r="H52">
        <v>531</v>
      </c>
      <c r="I52">
        <v>83</v>
      </c>
      <c r="J52">
        <v>721</v>
      </c>
      <c r="K52">
        <v>0.346749226006192</v>
      </c>
      <c r="L52">
        <v>470</v>
      </c>
      <c r="M52">
        <v>17.8413922106236</v>
      </c>
      <c r="N52">
        <v>1</v>
      </c>
      <c r="O52">
        <v>1723</v>
      </c>
      <c r="P52" s="21">
        <v>20</v>
      </c>
      <c r="Q52">
        <v>11.8861449802208</v>
      </c>
      <c r="R52">
        <v>24</v>
      </c>
      <c r="S52">
        <v>-6.22177000695414</v>
      </c>
      <c r="T52">
        <v>6</v>
      </c>
      <c r="U52">
        <v>0</v>
      </c>
      <c r="V52">
        <v>1</v>
      </c>
      <c r="W52" s="32">
        <v>-139703210689.901</v>
      </c>
      <c r="X52">
        <v>69</v>
      </c>
      <c r="Y52">
        <v>169</v>
      </c>
      <c r="Z52" s="21">
        <v>69</v>
      </c>
    </row>
    <row r="53" ht="14.25" customHeight="1" spans="1:26">
      <c r="A53" s="27">
        <v>202302</v>
      </c>
      <c r="B53" t="s">
        <v>28</v>
      </c>
      <c r="C53" t="s">
        <v>29</v>
      </c>
      <c r="D53" t="s">
        <v>89</v>
      </c>
      <c r="E53" s="38">
        <v>90</v>
      </c>
      <c r="F53" s="21">
        <v>51</v>
      </c>
      <c r="G53" s="126">
        <v>13267600165</v>
      </c>
      <c r="H53">
        <v>1</v>
      </c>
      <c r="I53">
        <v>596.2</v>
      </c>
      <c r="J53">
        <v>24</v>
      </c>
      <c r="K53">
        <v>0.508008412878175</v>
      </c>
      <c r="L53">
        <v>38</v>
      </c>
      <c r="M53">
        <v>11.6562079722215</v>
      </c>
      <c r="N53">
        <v>38</v>
      </c>
      <c r="O53">
        <v>101</v>
      </c>
      <c r="P53" s="21">
        <v>84</v>
      </c>
      <c r="Q53">
        <v>31.9134092571309</v>
      </c>
      <c r="R53">
        <v>1</v>
      </c>
      <c r="S53">
        <v>-7.08265866166516</v>
      </c>
      <c r="T53">
        <v>36</v>
      </c>
      <c r="U53">
        <v>0</v>
      </c>
      <c r="V53">
        <v>1</v>
      </c>
      <c r="W53" s="32">
        <v>-21106919761.0775</v>
      </c>
      <c r="X53">
        <v>6</v>
      </c>
      <c r="Y53">
        <v>50</v>
      </c>
      <c r="Z53" s="21">
        <v>6</v>
      </c>
    </row>
    <row r="54" ht="14.25" customHeight="1" spans="1:26">
      <c r="A54" s="27">
        <v>202302</v>
      </c>
      <c r="B54" t="s">
        <v>79</v>
      </c>
      <c r="C54" t="s">
        <v>80</v>
      </c>
      <c r="D54" t="s">
        <v>90</v>
      </c>
      <c r="E54" s="38">
        <v>92</v>
      </c>
      <c r="F54" s="21">
        <v>52</v>
      </c>
      <c r="G54" s="126">
        <v>7913872455</v>
      </c>
      <c r="H54">
        <v>69</v>
      </c>
      <c r="I54">
        <v>396.2</v>
      </c>
      <c r="J54">
        <v>129</v>
      </c>
      <c r="K54">
        <v>0.382917466410749</v>
      </c>
      <c r="L54">
        <v>365</v>
      </c>
      <c r="M54">
        <v>13.0715840793971</v>
      </c>
      <c r="N54">
        <v>26</v>
      </c>
      <c r="O54">
        <v>589</v>
      </c>
      <c r="P54" s="21">
        <v>63</v>
      </c>
      <c r="Q54">
        <v>-25.950931456371</v>
      </c>
      <c r="R54">
        <v>78</v>
      </c>
      <c r="S54">
        <v>-8.35799350170705</v>
      </c>
      <c r="T54">
        <v>59</v>
      </c>
      <c r="U54">
        <v>0</v>
      </c>
      <c r="V54">
        <v>1</v>
      </c>
      <c r="W54" s="32">
        <v>-21845374331.2596</v>
      </c>
      <c r="X54">
        <v>29</v>
      </c>
      <c r="Y54">
        <v>196</v>
      </c>
      <c r="Z54" s="21">
        <v>29</v>
      </c>
    </row>
    <row r="55" ht="14.25" customHeight="1" spans="1:26">
      <c r="A55" s="27">
        <v>202302</v>
      </c>
      <c r="B55" t="s">
        <v>61</v>
      </c>
      <c r="C55" t="s">
        <v>62</v>
      </c>
      <c r="D55" t="s">
        <v>91</v>
      </c>
      <c r="E55" s="38">
        <v>92</v>
      </c>
      <c r="F55" s="21">
        <v>52</v>
      </c>
      <c r="G55" s="126">
        <v>3553935981</v>
      </c>
      <c r="H55">
        <v>416</v>
      </c>
      <c r="I55">
        <v>237.8</v>
      </c>
      <c r="J55">
        <v>334</v>
      </c>
      <c r="K55">
        <v>0.30728323699422</v>
      </c>
      <c r="L55">
        <v>601</v>
      </c>
      <c r="M55">
        <v>16.0038699820984</v>
      </c>
      <c r="N55">
        <v>17</v>
      </c>
      <c r="O55">
        <v>1368</v>
      </c>
      <c r="P55" s="21">
        <v>37</v>
      </c>
      <c r="Q55">
        <v>7.33587445611889</v>
      </c>
      <c r="R55">
        <v>59</v>
      </c>
      <c r="S55">
        <v>-6.71396866062304</v>
      </c>
      <c r="T55">
        <v>22</v>
      </c>
      <c r="U55">
        <v>0</v>
      </c>
      <c r="V55">
        <v>1</v>
      </c>
      <c r="W55" s="32">
        <v>-48009939463.5003</v>
      </c>
      <c r="X55">
        <v>55</v>
      </c>
      <c r="Y55">
        <v>192</v>
      </c>
      <c r="Z55" s="21">
        <v>55</v>
      </c>
    </row>
    <row r="56" ht="14.25" customHeight="1" spans="1:26">
      <c r="A56" s="27">
        <v>202302</v>
      </c>
      <c r="B56" t="s">
        <v>61</v>
      </c>
      <c r="C56" t="s">
        <v>62</v>
      </c>
      <c r="D56" t="s">
        <v>92</v>
      </c>
      <c r="E56" s="38">
        <v>93</v>
      </c>
      <c r="F56" s="21">
        <v>54</v>
      </c>
      <c r="G56" s="126">
        <v>4959867117</v>
      </c>
      <c r="H56">
        <v>238</v>
      </c>
      <c r="I56">
        <v>215.4</v>
      </c>
      <c r="J56">
        <v>409</v>
      </c>
      <c r="K56">
        <v>0.27257564927329</v>
      </c>
      <c r="L56">
        <v>683</v>
      </c>
      <c r="M56">
        <v>16.0038699820984</v>
      </c>
      <c r="N56">
        <v>17</v>
      </c>
      <c r="O56">
        <v>1347</v>
      </c>
      <c r="P56" s="21">
        <v>38</v>
      </c>
      <c r="Q56">
        <v>7.33587445611889</v>
      </c>
      <c r="R56">
        <v>59</v>
      </c>
      <c r="S56">
        <v>-6.71396866062304</v>
      </c>
      <c r="T56">
        <v>22</v>
      </c>
      <c r="U56">
        <v>0</v>
      </c>
      <c r="V56">
        <v>1</v>
      </c>
      <c r="W56" s="32">
        <v>-48009939463.5003</v>
      </c>
      <c r="X56">
        <v>55</v>
      </c>
      <c r="Y56">
        <v>192</v>
      </c>
      <c r="Z56" s="21">
        <v>55</v>
      </c>
    </row>
    <row r="57" ht="14.25" customHeight="1" spans="1:26">
      <c r="A57" s="27">
        <v>202302</v>
      </c>
      <c r="B57" t="s">
        <v>61</v>
      </c>
      <c r="C57" t="s">
        <v>62</v>
      </c>
      <c r="D57" t="s">
        <v>93</v>
      </c>
      <c r="E57" s="38">
        <v>94</v>
      </c>
      <c r="F57" s="21">
        <v>55</v>
      </c>
      <c r="G57" s="126">
        <v>3551031158</v>
      </c>
      <c r="H57">
        <v>425</v>
      </c>
      <c r="I57">
        <v>244.2</v>
      </c>
      <c r="J57">
        <v>325</v>
      </c>
      <c r="K57">
        <v>0.317619783616692</v>
      </c>
      <c r="L57">
        <v>560</v>
      </c>
      <c r="M57">
        <v>16.0038699820984</v>
      </c>
      <c r="N57">
        <v>17</v>
      </c>
      <c r="O57">
        <v>1327</v>
      </c>
      <c r="P57" s="21">
        <v>39</v>
      </c>
      <c r="Q57">
        <v>7.33587445611889</v>
      </c>
      <c r="R57">
        <v>59</v>
      </c>
      <c r="S57">
        <v>-6.71396866062304</v>
      </c>
      <c r="T57">
        <v>22</v>
      </c>
      <c r="U57">
        <v>0</v>
      </c>
      <c r="V57">
        <v>1</v>
      </c>
      <c r="W57" s="32">
        <v>-48009939463.5003</v>
      </c>
      <c r="X57">
        <v>55</v>
      </c>
      <c r="Y57">
        <v>192</v>
      </c>
      <c r="Z57" s="21">
        <v>55</v>
      </c>
    </row>
    <row r="58" ht="14.25" customHeight="1" spans="1:26">
      <c r="A58" s="27">
        <v>202302</v>
      </c>
      <c r="B58" t="s">
        <v>86</v>
      </c>
      <c r="C58" t="s">
        <v>87</v>
      </c>
      <c r="D58" t="s">
        <v>94</v>
      </c>
      <c r="E58" s="38">
        <v>96</v>
      </c>
      <c r="F58" s="21">
        <v>56</v>
      </c>
      <c r="G58" s="126">
        <v>3338295256</v>
      </c>
      <c r="H58">
        <v>498</v>
      </c>
      <c r="I58">
        <v>189.8</v>
      </c>
      <c r="J58">
        <v>485</v>
      </c>
      <c r="K58">
        <v>0.291063829787234</v>
      </c>
      <c r="L58">
        <v>633</v>
      </c>
      <c r="M58">
        <v>17.8413922106236</v>
      </c>
      <c r="N58">
        <v>1</v>
      </c>
      <c r="O58">
        <v>1617</v>
      </c>
      <c r="P58" s="21">
        <v>27</v>
      </c>
      <c r="Q58">
        <v>11.8861449802208</v>
      </c>
      <c r="R58">
        <v>24</v>
      </c>
      <c r="S58">
        <v>-6.22177000695414</v>
      </c>
      <c r="T58">
        <v>6</v>
      </c>
      <c r="U58">
        <v>0</v>
      </c>
      <c r="V58">
        <v>1</v>
      </c>
      <c r="W58" s="32">
        <v>-139703210689.901</v>
      </c>
      <c r="X58">
        <v>69</v>
      </c>
      <c r="Y58">
        <v>169</v>
      </c>
      <c r="Z58" s="21">
        <v>69</v>
      </c>
    </row>
    <row r="59" ht="14.25" customHeight="1" spans="1:26">
      <c r="A59" s="27">
        <v>202302</v>
      </c>
      <c r="B59" t="s">
        <v>61</v>
      </c>
      <c r="C59" t="s">
        <v>62</v>
      </c>
      <c r="D59" t="s">
        <v>95</v>
      </c>
      <c r="E59" s="38">
        <v>97</v>
      </c>
      <c r="F59" s="21">
        <v>57</v>
      </c>
      <c r="G59" s="126">
        <v>3710998022</v>
      </c>
      <c r="H59">
        <v>366</v>
      </c>
      <c r="I59">
        <v>224</v>
      </c>
      <c r="J59">
        <v>352</v>
      </c>
      <c r="K59">
        <v>0.348587772613514</v>
      </c>
      <c r="L59">
        <v>451</v>
      </c>
      <c r="M59">
        <v>16.0038699820984</v>
      </c>
      <c r="N59">
        <v>17</v>
      </c>
      <c r="O59">
        <v>1186</v>
      </c>
      <c r="P59" s="21">
        <v>42</v>
      </c>
      <c r="Q59">
        <v>7.33587445611889</v>
      </c>
      <c r="R59">
        <v>59</v>
      </c>
      <c r="S59">
        <v>-6.71396866062304</v>
      </c>
      <c r="T59">
        <v>22</v>
      </c>
      <c r="U59">
        <v>0</v>
      </c>
      <c r="V59">
        <v>1</v>
      </c>
      <c r="W59" s="32">
        <v>-48009939463.5003</v>
      </c>
      <c r="X59">
        <v>55</v>
      </c>
      <c r="Y59">
        <v>192</v>
      </c>
      <c r="Z59" s="21">
        <v>55</v>
      </c>
    </row>
    <row r="60" ht="14.25" customHeight="1" spans="1:26">
      <c r="A60" s="27">
        <v>202302</v>
      </c>
      <c r="B60" t="s">
        <v>79</v>
      </c>
      <c r="C60" t="s">
        <v>80</v>
      </c>
      <c r="D60" t="s">
        <v>96</v>
      </c>
      <c r="E60" s="38">
        <v>98</v>
      </c>
      <c r="F60" s="21">
        <v>58</v>
      </c>
      <c r="G60" s="126">
        <v>5483801981</v>
      </c>
      <c r="H60">
        <v>207</v>
      </c>
      <c r="I60">
        <v>516</v>
      </c>
      <c r="J60">
        <v>53</v>
      </c>
      <c r="K60">
        <v>0.440402010050251</v>
      </c>
      <c r="L60">
        <v>226</v>
      </c>
      <c r="M60">
        <v>13.0715840793971</v>
      </c>
      <c r="N60">
        <v>26</v>
      </c>
      <c r="O60">
        <v>512</v>
      </c>
      <c r="P60" s="21">
        <v>69</v>
      </c>
      <c r="Q60">
        <v>-25.950931456371</v>
      </c>
      <c r="R60">
        <v>78</v>
      </c>
      <c r="S60">
        <v>-8.35799350170705</v>
      </c>
      <c r="T60">
        <v>59</v>
      </c>
      <c r="U60">
        <v>0</v>
      </c>
      <c r="V60">
        <v>1</v>
      </c>
      <c r="W60" s="32">
        <v>-21845374331.2596</v>
      </c>
      <c r="X60">
        <v>29</v>
      </c>
      <c r="Y60">
        <v>196</v>
      </c>
      <c r="Z60" s="21">
        <v>29</v>
      </c>
    </row>
    <row r="61" ht="14.25" customHeight="1" spans="1:26">
      <c r="A61" s="27">
        <v>202302</v>
      </c>
      <c r="B61" t="s">
        <v>86</v>
      </c>
      <c r="C61" t="s">
        <v>87</v>
      </c>
      <c r="D61" t="s">
        <v>97</v>
      </c>
      <c r="E61" s="38">
        <v>98</v>
      </c>
      <c r="F61" s="21">
        <v>58</v>
      </c>
      <c r="G61" s="126">
        <v>3396377694</v>
      </c>
      <c r="H61">
        <v>475</v>
      </c>
      <c r="I61">
        <v>144.2</v>
      </c>
      <c r="J61">
        <v>581</v>
      </c>
      <c r="K61">
        <v>0.334509803921569</v>
      </c>
      <c r="L61">
        <v>519</v>
      </c>
      <c r="M61">
        <v>17.8413922106236</v>
      </c>
      <c r="N61">
        <v>1</v>
      </c>
      <c r="O61">
        <v>1576</v>
      </c>
      <c r="P61" s="21">
        <v>29</v>
      </c>
      <c r="Q61">
        <v>11.8861449802208</v>
      </c>
      <c r="R61">
        <v>24</v>
      </c>
      <c r="S61">
        <v>-6.22177000695414</v>
      </c>
      <c r="T61">
        <v>6</v>
      </c>
      <c r="U61">
        <v>0</v>
      </c>
      <c r="V61">
        <v>1</v>
      </c>
      <c r="W61" s="32">
        <v>-139703210689.901</v>
      </c>
      <c r="X61">
        <v>69</v>
      </c>
      <c r="Y61">
        <v>169</v>
      </c>
      <c r="Z61" s="21">
        <v>69</v>
      </c>
    </row>
    <row r="62" ht="14.25" customHeight="1" spans="1:26">
      <c r="A62" s="27">
        <v>202302</v>
      </c>
      <c r="B62" t="s">
        <v>79</v>
      </c>
      <c r="C62" t="s">
        <v>80</v>
      </c>
      <c r="D62" t="s">
        <v>98</v>
      </c>
      <c r="E62" s="38">
        <v>99</v>
      </c>
      <c r="F62" s="21">
        <v>60</v>
      </c>
      <c r="G62" s="126">
        <v>5632286084</v>
      </c>
      <c r="H62">
        <v>191</v>
      </c>
      <c r="I62">
        <v>270</v>
      </c>
      <c r="J62">
        <v>280</v>
      </c>
      <c r="K62">
        <v>0.754523996852872</v>
      </c>
      <c r="L62">
        <v>1</v>
      </c>
      <c r="M62">
        <v>13.0715840793971</v>
      </c>
      <c r="N62">
        <v>26</v>
      </c>
      <c r="O62">
        <v>498</v>
      </c>
      <c r="P62" s="21">
        <v>70</v>
      </c>
      <c r="Q62">
        <v>-25.950931456371</v>
      </c>
      <c r="R62">
        <v>78</v>
      </c>
      <c r="S62">
        <v>-8.35799350170705</v>
      </c>
      <c r="T62">
        <v>59</v>
      </c>
      <c r="U62">
        <v>0</v>
      </c>
      <c r="V62">
        <v>1</v>
      </c>
      <c r="W62" s="32">
        <v>-21845374331.2596</v>
      </c>
      <c r="X62">
        <v>29</v>
      </c>
      <c r="Y62">
        <v>196</v>
      </c>
      <c r="Z62" s="21">
        <v>29</v>
      </c>
    </row>
    <row r="63" ht="14.25" customHeight="1" spans="1:26">
      <c r="A63" s="27">
        <v>202302</v>
      </c>
      <c r="B63" t="s">
        <v>86</v>
      </c>
      <c r="C63" t="s">
        <v>87</v>
      </c>
      <c r="D63" t="s">
        <v>99</v>
      </c>
      <c r="E63" s="38">
        <v>99</v>
      </c>
      <c r="F63" s="21">
        <v>60</v>
      </c>
      <c r="G63" s="126">
        <v>2150273582</v>
      </c>
      <c r="H63">
        <v>662</v>
      </c>
      <c r="I63">
        <v>48</v>
      </c>
      <c r="J63">
        <v>746</v>
      </c>
      <c r="K63">
        <v>0.464052287581699</v>
      </c>
      <c r="L63">
        <v>155</v>
      </c>
      <c r="M63">
        <v>17.8413922106236</v>
      </c>
      <c r="N63">
        <v>1</v>
      </c>
      <c r="O63">
        <v>1564</v>
      </c>
      <c r="P63" s="21">
        <v>30</v>
      </c>
      <c r="Q63">
        <v>11.8861449802208</v>
      </c>
      <c r="R63">
        <v>24</v>
      </c>
      <c r="S63">
        <v>-6.22177000695414</v>
      </c>
      <c r="T63">
        <v>6</v>
      </c>
      <c r="U63">
        <v>0</v>
      </c>
      <c r="V63">
        <v>1</v>
      </c>
      <c r="W63" s="32">
        <v>-139703210689.901</v>
      </c>
      <c r="X63">
        <v>69</v>
      </c>
      <c r="Y63">
        <v>169</v>
      </c>
      <c r="Z63" s="21">
        <v>69</v>
      </c>
    </row>
    <row r="64" ht="14.25" customHeight="1" spans="1:26">
      <c r="A64" s="27">
        <v>202302</v>
      </c>
      <c r="B64" t="s">
        <v>100</v>
      </c>
      <c r="C64" t="s">
        <v>101</v>
      </c>
      <c r="D64" t="s">
        <v>102</v>
      </c>
      <c r="E64" s="38">
        <v>99</v>
      </c>
      <c r="F64" s="21">
        <v>60</v>
      </c>
      <c r="G64" s="126">
        <v>2595743865</v>
      </c>
      <c r="H64">
        <v>617</v>
      </c>
      <c r="I64">
        <v>196.8</v>
      </c>
      <c r="J64">
        <v>446</v>
      </c>
      <c r="K64">
        <v>0.38870792616721</v>
      </c>
      <c r="L64">
        <v>332</v>
      </c>
      <c r="M64">
        <v>9.47099331110777</v>
      </c>
      <c r="N64">
        <v>61</v>
      </c>
      <c r="O64">
        <v>1456</v>
      </c>
      <c r="P64" s="21">
        <v>35</v>
      </c>
      <c r="Q64">
        <v>4.96831456901445</v>
      </c>
      <c r="R64">
        <v>68</v>
      </c>
      <c r="S64">
        <v>-5.37071847451297</v>
      </c>
      <c r="T64">
        <v>1</v>
      </c>
      <c r="U64">
        <v>0</v>
      </c>
      <c r="V64">
        <v>1</v>
      </c>
      <c r="W64" s="32">
        <v>-60231885240.6534</v>
      </c>
      <c r="X64">
        <v>64</v>
      </c>
      <c r="Y64">
        <v>198</v>
      </c>
      <c r="Z64" s="21">
        <v>64</v>
      </c>
    </row>
    <row r="65" ht="14.25" customHeight="1" spans="1:26">
      <c r="A65" s="27">
        <v>202302</v>
      </c>
      <c r="B65" t="s">
        <v>86</v>
      </c>
      <c r="C65" t="s">
        <v>87</v>
      </c>
      <c r="D65" t="s">
        <v>103</v>
      </c>
      <c r="E65" s="38">
        <v>100</v>
      </c>
      <c r="F65" s="21">
        <v>63</v>
      </c>
      <c r="G65" s="126">
        <v>2086253124</v>
      </c>
      <c r="H65">
        <v>681</v>
      </c>
      <c r="I65">
        <v>96.5</v>
      </c>
      <c r="J65">
        <v>693</v>
      </c>
      <c r="K65">
        <v>0.456647398843931</v>
      </c>
      <c r="L65">
        <v>181</v>
      </c>
      <c r="M65">
        <v>17.8413922106236</v>
      </c>
      <c r="N65">
        <v>1</v>
      </c>
      <c r="O65">
        <v>1556</v>
      </c>
      <c r="P65" s="21">
        <v>31</v>
      </c>
      <c r="Q65">
        <v>11.8861449802208</v>
      </c>
      <c r="R65">
        <v>24</v>
      </c>
      <c r="S65">
        <v>-6.22177000695414</v>
      </c>
      <c r="T65">
        <v>6</v>
      </c>
      <c r="U65">
        <v>0</v>
      </c>
      <c r="V65">
        <v>1</v>
      </c>
      <c r="W65" s="32">
        <v>-139703210689.901</v>
      </c>
      <c r="X65">
        <v>69</v>
      </c>
      <c r="Y65">
        <v>169</v>
      </c>
      <c r="Z65" s="21">
        <v>69</v>
      </c>
    </row>
    <row r="66" ht="14.25" customHeight="1" spans="1:26">
      <c r="A66" s="27">
        <v>202302</v>
      </c>
      <c r="B66" t="s">
        <v>41</v>
      </c>
      <c r="C66" t="s">
        <v>42</v>
      </c>
      <c r="D66" t="s">
        <v>104</v>
      </c>
      <c r="E66" s="38">
        <v>103</v>
      </c>
      <c r="F66" s="21">
        <v>64</v>
      </c>
      <c r="G66" s="126">
        <v>4451366566</v>
      </c>
      <c r="H66">
        <v>266</v>
      </c>
      <c r="I66">
        <v>356.6</v>
      </c>
      <c r="J66">
        <v>174</v>
      </c>
      <c r="K66">
        <v>0.525350072428778</v>
      </c>
      <c r="L66">
        <v>32</v>
      </c>
      <c r="M66">
        <v>3.0982024121792</v>
      </c>
      <c r="N66">
        <v>66</v>
      </c>
      <c r="O66">
        <v>538</v>
      </c>
      <c r="P66" s="21">
        <v>67</v>
      </c>
      <c r="Q66">
        <v>8.75885982251704</v>
      </c>
      <c r="R66">
        <v>40</v>
      </c>
      <c r="S66">
        <v>-9.33399397127132</v>
      </c>
      <c r="T66">
        <v>66</v>
      </c>
      <c r="U66">
        <v>0</v>
      </c>
      <c r="V66">
        <v>1</v>
      </c>
      <c r="W66" s="32">
        <v>-33394153096.4879</v>
      </c>
      <c r="X66">
        <v>36</v>
      </c>
      <c r="Y66">
        <v>179</v>
      </c>
      <c r="Z66" s="21">
        <v>36</v>
      </c>
    </row>
    <row r="67" ht="14.25" customHeight="1" spans="1:26">
      <c r="A67" s="27">
        <v>202302</v>
      </c>
      <c r="B67" t="s">
        <v>61</v>
      </c>
      <c r="C67" t="s">
        <v>62</v>
      </c>
      <c r="D67" t="s">
        <v>105</v>
      </c>
      <c r="E67" s="38">
        <v>103</v>
      </c>
      <c r="F67" s="21">
        <v>64</v>
      </c>
      <c r="G67" s="126">
        <v>4066399892</v>
      </c>
      <c r="H67">
        <v>321</v>
      </c>
      <c r="I67">
        <v>224.2</v>
      </c>
      <c r="J67">
        <v>343</v>
      </c>
      <c r="K67">
        <v>0.376040999359385</v>
      </c>
      <c r="L67">
        <v>384</v>
      </c>
      <c r="M67">
        <v>16.0038699820984</v>
      </c>
      <c r="N67">
        <v>17</v>
      </c>
      <c r="O67">
        <v>1065</v>
      </c>
      <c r="P67" s="21">
        <v>48</v>
      </c>
      <c r="Q67">
        <v>7.33587445611889</v>
      </c>
      <c r="R67">
        <v>59</v>
      </c>
      <c r="S67">
        <v>-6.71396866062304</v>
      </c>
      <c r="T67">
        <v>22</v>
      </c>
      <c r="U67">
        <v>0</v>
      </c>
      <c r="V67">
        <v>1</v>
      </c>
      <c r="W67" s="32">
        <v>-48009939463.5003</v>
      </c>
      <c r="X67">
        <v>55</v>
      </c>
      <c r="Y67">
        <v>192</v>
      </c>
      <c r="Z67" s="21">
        <v>55</v>
      </c>
    </row>
    <row r="68" ht="14.25" customHeight="1" spans="1:26">
      <c r="A68" s="27">
        <v>202302</v>
      </c>
      <c r="B68" t="s">
        <v>79</v>
      </c>
      <c r="C68" t="s">
        <v>80</v>
      </c>
      <c r="D68" t="s">
        <v>106</v>
      </c>
      <c r="E68" s="38">
        <v>105</v>
      </c>
      <c r="F68" s="21">
        <v>66</v>
      </c>
      <c r="G68" s="126">
        <v>5426984466</v>
      </c>
      <c r="H68">
        <v>213</v>
      </c>
      <c r="I68">
        <v>505.8</v>
      </c>
      <c r="J68">
        <v>59</v>
      </c>
      <c r="K68">
        <v>0.468677494199536</v>
      </c>
      <c r="L68">
        <v>136</v>
      </c>
      <c r="M68">
        <v>13.0715840793971</v>
      </c>
      <c r="N68">
        <v>26</v>
      </c>
      <c r="O68">
        <v>434</v>
      </c>
      <c r="P68" s="21">
        <v>76</v>
      </c>
      <c r="Q68">
        <v>-25.950931456371</v>
      </c>
      <c r="R68">
        <v>78</v>
      </c>
      <c r="S68">
        <v>-8.35799350170705</v>
      </c>
      <c r="T68">
        <v>59</v>
      </c>
      <c r="U68">
        <v>0</v>
      </c>
      <c r="V68">
        <v>1</v>
      </c>
      <c r="W68" s="32">
        <v>-21845374331.2596</v>
      </c>
      <c r="X68">
        <v>29</v>
      </c>
      <c r="Y68">
        <v>196</v>
      </c>
      <c r="Z68" s="21">
        <v>29</v>
      </c>
    </row>
    <row r="69" ht="14.25" customHeight="1" spans="1:26">
      <c r="A69" s="27">
        <v>202302</v>
      </c>
      <c r="B69" t="s">
        <v>86</v>
      </c>
      <c r="C69" t="s">
        <v>87</v>
      </c>
      <c r="D69" t="s">
        <v>107</v>
      </c>
      <c r="E69" s="38">
        <v>105</v>
      </c>
      <c r="F69" s="21">
        <v>66</v>
      </c>
      <c r="G69" s="126">
        <v>3686405561</v>
      </c>
      <c r="H69">
        <v>397</v>
      </c>
      <c r="I69">
        <v>143</v>
      </c>
      <c r="J69">
        <v>594</v>
      </c>
      <c r="K69">
        <v>0.362986497220016</v>
      </c>
      <c r="L69">
        <v>419</v>
      </c>
      <c r="M69">
        <v>17.8413922106236</v>
      </c>
      <c r="N69">
        <v>1</v>
      </c>
      <c r="O69">
        <v>1411</v>
      </c>
      <c r="P69" s="21">
        <v>36</v>
      </c>
      <c r="Q69">
        <v>11.8861449802208</v>
      </c>
      <c r="R69">
        <v>24</v>
      </c>
      <c r="S69">
        <v>-6.22177000695414</v>
      </c>
      <c r="T69">
        <v>6</v>
      </c>
      <c r="U69">
        <v>0</v>
      </c>
      <c r="V69">
        <v>1</v>
      </c>
      <c r="W69" s="32">
        <v>-139703210689.901</v>
      </c>
      <c r="X69">
        <v>69</v>
      </c>
      <c r="Y69">
        <v>169</v>
      </c>
      <c r="Z69" s="21">
        <v>69</v>
      </c>
    </row>
    <row r="70" ht="14.25" customHeight="1" spans="1:26">
      <c r="A70" s="27">
        <v>202302</v>
      </c>
      <c r="B70" t="s">
        <v>79</v>
      </c>
      <c r="C70" t="s">
        <v>80</v>
      </c>
      <c r="D70" t="s">
        <v>108</v>
      </c>
      <c r="E70" s="38">
        <v>108</v>
      </c>
      <c r="F70" s="21">
        <v>68</v>
      </c>
      <c r="G70" s="126">
        <v>8013347322</v>
      </c>
      <c r="H70">
        <v>63</v>
      </c>
      <c r="I70">
        <v>282.8</v>
      </c>
      <c r="J70">
        <v>226</v>
      </c>
      <c r="K70">
        <v>0.484402383456011</v>
      </c>
      <c r="L70">
        <v>80</v>
      </c>
      <c r="M70">
        <v>13.0715840793971</v>
      </c>
      <c r="N70">
        <v>26</v>
      </c>
      <c r="O70">
        <v>395</v>
      </c>
      <c r="P70" s="21">
        <v>79</v>
      </c>
      <c r="Q70">
        <v>-25.950931456371</v>
      </c>
      <c r="R70">
        <v>78</v>
      </c>
      <c r="S70">
        <v>-8.35799350170705</v>
      </c>
      <c r="T70">
        <v>59</v>
      </c>
      <c r="U70">
        <v>0</v>
      </c>
      <c r="V70">
        <v>1</v>
      </c>
      <c r="W70" s="32">
        <v>-21845374331.2596</v>
      </c>
      <c r="X70">
        <v>29</v>
      </c>
      <c r="Y70">
        <v>196</v>
      </c>
      <c r="Z70" s="21">
        <v>29</v>
      </c>
    </row>
    <row r="71" ht="14.25" customHeight="1" spans="1:26">
      <c r="A71" s="27">
        <v>202302</v>
      </c>
      <c r="B71" t="s">
        <v>61</v>
      </c>
      <c r="C71" t="s">
        <v>62</v>
      </c>
      <c r="D71" t="s">
        <v>109</v>
      </c>
      <c r="E71" s="38">
        <v>108</v>
      </c>
      <c r="F71" s="21">
        <v>68</v>
      </c>
      <c r="G71" s="126">
        <v>3698877275</v>
      </c>
      <c r="H71">
        <v>388</v>
      </c>
      <c r="I71">
        <v>219.8</v>
      </c>
      <c r="J71">
        <v>374</v>
      </c>
      <c r="K71">
        <v>0.470447284345048</v>
      </c>
      <c r="L71">
        <v>121</v>
      </c>
      <c r="M71">
        <v>16.0038699820984</v>
      </c>
      <c r="N71">
        <v>17</v>
      </c>
      <c r="O71">
        <v>900</v>
      </c>
      <c r="P71" s="21">
        <v>53</v>
      </c>
      <c r="Q71">
        <v>7.33587445611889</v>
      </c>
      <c r="R71">
        <v>59</v>
      </c>
      <c r="S71">
        <v>-6.71396866062304</v>
      </c>
      <c r="T71">
        <v>22</v>
      </c>
      <c r="U71">
        <v>0</v>
      </c>
      <c r="V71">
        <v>1</v>
      </c>
      <c r="W71" s="32">
        <v>-48009939463.5003</v>
      </c>
      <c r="X71">
        <v>55</v>
      </c>
      <c r="Y71">
        <v>192</v>
      </c>
      <c r="Z71" s="21">
        <v>55</v>
      </c>
    </row>
    <row r="72" ht="14.25" customHeight="1" spans="1:26">
      <c r="A72" s="27">
        <v>202302</v>
      </c>
      <c r="B72" t="s">
        <v>86</v>
      </c>
      <c r="C72" t="s">
        <v>87</v>
      </c>
      <c r="D72" t="s">
        <v>110</v>
      </c>
      <c r="E72" s="38">
        <v>109</v>
      </c>
      <c r="F72" s="21">
        <v>70</v>
      </c>
      <c r="G72" s="126">
        <v>4422592403</v>
      </c>
      <c r="H72">
        <v>272</v>
      </c>
      <c r="I72">
        <v>218.6</v>
      </c>
      <c r="J72">
        <v>383</v>
      </c>
      <c r="K72">
        <v>0.304703476482618</v>
      </c>
      <c r="L72">
        <v>610</v>
      </c>
      <c r="M72">
        <v>17.8413922106236</v>
      </c>
      <c r="N72">
        <v>1</v>
      </c>
      <c r="O72">
        <v>1266</v>
      </c>
      <c r="P72" s="21">
        <v>40</v>
      </c>
      <c r="Q72">
        <v>11.8861449802208</v>
      </c>
      <c r="R72">
        <v>24</v>
      </c>
      <c r="S72">
        <v>-6.22177000695414</v>
      </c>
      <c r="T72">
        <v>6</v>
      </c>
      <c r="U72">
        <v>0</v>
      </c>
      <c r="V72">
        <v>1</v>
      </c>
      <c r="W72" s="32">
        <v>-139703210689.901</v>
      </c>
      <c r="X72">
        <v>69</v>
      </c>
      <c r="Y72">
        <v>169</v>
      </c>
      <c r="Z72" s="21">
        <v>69</v>
      </c>
    </row>
    <row r="73" ht="14.25" customHeight="1" spans="1:26">
      <c r="A73" s="27">
        <v>202302</v>
      </c>
      <c r="B73" t="s">
        <v>86</v>
      </c>
      <c r="C73" t="s">
        <v>87</v>
      </c>
      <c r="D73" t="s">
        <v>111</v>
      </c>
      <c r="E73" s="38">
        <v>110</v>
      </c>
      <c r="F73" s="21">
        <v>71</v>
      </c>
      <c r="G73" s="126">
        <v>3080991848</v>
      </c>
      <c r="H73">
        <v>560</v>
      </c>
      <c r="I73">
        <v>216.4</v>
      </c>
      <c r="J73">
        <v>396</v>
      </c>
      <c r="K73">
        <v>0.423457730388423</v>
      </c>
      <c r="L73">
        <v>254</v>
      </c>
      <c r="M73">
        <v>17.8413922106236</v>
      </c>
      <c r="N73">
        <v>1</v>
      </c>
      <c r="O73">
        <v>1211</v>
      </c>
      <c r="P73" s="21">
        <v>41</v>
      </c>
      <c r="Q73">
        <v>11.8861449802208</v>
      </c>
      <c r="R73">
        <v>24</v>
      </c>
      <c r="S73">
        <v>-6.22177000695414</v>
      </c>
      <c r="T73">
        <v>6</v>
      </c>
      <c r="U73">
        <v>0</v>
      </c>
      <c r="V73">
        <v>1</v>
      </c>
      <c r="W73" s="32">
        <v>-139703210689.901</v>
      </c>
      <c r="X73">
        <v>69</v>
      </c>
      <c r="Y73">
        <v>169</v>
      </c>
      <c r="Z73" s="21">
        <v>69</v>
      </c>
    </row>
    <row r="74" ht="14.25" customHeight="1" spans="1:26">
      <c r="A74" s="27">
        <v>202302</v>
      </c>
      <c r="B74" t="s">
        <v>86</v>
      </c>
      <c r="C74" t="s">
        <v>87</v>
      </c>
      <c r="D74" t="s">
        <v>112</v>
      </c>
      <c r="E74" s="38">
        <v>112</v>
      </c>
      <c r="F74" s="21">
        <v>72</v>
      </c>
      <c r="G74" s="126">
        <v>3703674351</v>
      </c>
      <c r="H74">
        <v>375</v>
      </c>
      <c r="I74">
        <v>222.8</v>
      </c>
      <c r="J74">
        <v>361</v>
      </c>
      <c r="K74">
        <v>0.362637362637363</v>
      </c>
      <c r="L74">
        <v>432</v>
      </c>
      <c r="M74">
        <v>17.8413922106236</v>
      </c>
      <c r="N74">
        <v>1</v>
      </c>
      <c r="O74">
        <v>1169</v>
      </c>
      <c r="P74" s="21">
        <v>43</v>
      </c>
      <c r="Q74">
        <v>11.8861449802208</v>
      </c>
      <c r="R74">
        <v>24</v>
      </c>
      <c r="S74">
        <v>-6.22177000695414</v>
      </c>
      <c r="T74">
        <v>6</v>
      </c>
      <c r="U74">
        <v>0</v>
      </c>
      <c r="V74">
        <v>1</v>
      </c>
      <c r="W74" s="32">
        <v>-139703210689.901</v>
      </c>
      <c r="X74">
        <v>69</v>
      </c>
      <c r="Y74">
        <v>169</v>
      </c>
      <c r="Z74" s="21">
        <v>69</v>
      </c>
    </row>
    <row r="75" ht="14.25" customHeight="1" spans="1:26">
      <c r="A75" s="27">
        <v>202302</v>
      </c>
      <c r="B75" t="s">
        <v>86</v>
      </c>
      <c r="C75" t="s">
        <v>87</v>
      </c>
      <c r="D75" t="s">
        <v>113</v>
      </c>
      <c r="E75" s="38">
        <v>115</v>
      </c>
      <c r="F75" s="21">
        <v>73</v>
      </c>
      <c r="G75" s="126">
        <v>3842333076</v>
      </c>
      <c r="H75">
        <v>343</v>
      </c>
      <c r="I75">
        <v>209.6</v>
      </c>
      <c r="J75">
        <v>418</v>
      </c>
      <c r="K75">
        <v>0.371923743500866</v>
      </c>
      <c r="L75">
        <v>393</v>
      </c>
      <c r="M75">
        <v>17.8413922106236</v>
      </c>
      <c r="N75">
        <v>1</v>
      </c>
      <c r="O75">
        <v>1155</v>
      </c>
      <c r="P75" s="21">
        <v>46</v>
      </c>
      <c r="Q75">
        <v>11.8861449802208</v>
      </c>
      <c r="R75">
        <v>24</v>
      </c>
      <c r="S75">
        <v>-6.22177000695414</v>
      </c>
      <c r="T75">
        <v>6</v>
      </c>
      <c r="U75">
        <v>0</v>
      </c>
      <c r="V75">
        <v>1</v>
      </c>
      <c r="W75" s="32">
        <v>-139703210689.901</v>
      </c>
      <c r="X75">
        <v>69</v>
      </c>
      <c r="Y75">
        <v>169</v>
      </c>
      <c r="Z75" s="21">
        <v>69</v>
      </c>
    </row>
    <row r="76" ht="14.25" customHeight="1" spans="1:26">
      <c r="A76" s="27">
        <v>202302</v>
      </c>
      <c r="B76" t="s">
        <v>86</v>
      </c>
      <c r="C76" t="s">
        <v>87</v>
      </c>
      <c r="D76" t="s">
        <v>114</v>
      </c>
      <c r="E76" s="38">
        <v>118</v>
      </c>
      <c r="F76" s="21">
        <v>74</v>
      </c>
      <c r="G76" s="123">
        <v>4035430613</v>
      </c>
      <c r="H76">
        <v>330</v>
      </c>
      <c r="I76">
        <v>249.2</v>
      </c>
      <c r="J76">
        <v>312</v>
      </c>
      <c r="K76">
        <v>0.380231809401159</v>
      </c>
      <c r="L76">
        <v>371</v>
      </c>
      <c r="M76">
        <v>17.8413922106236</v>
      </c>
      <c r="N76">
        <v>1</v>
      </c>
      <c r="O76">
        <v>1014</v>
      </c>
      <c r="P76">
        <v>49</v>
      </c>
      <c r="Q76">
        <v>11.8861449802208</v>
      </c>
      <c r="R76">
        <v>24</v>
      </c>
      <c r="S76">
        <v>-6.22177000695414</v>
      </c>
      <c r="T76">
        <v>6</v>
      </c>
      <c r="U76">
        <v>0</v>
      </c>
      <c r="V76">
        <v>1</v>
      </c>
      <c r="W76">
        <v>-139703210689.901</v>
      </c>
      <c r="X76">
        <v>69</v>
      </c>
      <c r="Y76">
        <v>169</v>
      </c>
      <c r="Z76" s="21">
        <v>69</v>
      </c>
    </row>
    <row r="77" ht="14.25" customHeight="1" spans="1:26">
      <c r="A77">
        <v>202302</v>
      </c>
      <c r="B77" t="s">
        <v>61</v>
      </c>
      <c r="C77" t="s">
        <v>62</v>
      </c>
      <c r="D77" t="s">
        <v>115</v>
      </c>
      <c r="E77">
        <v>119</v>
      </c>
      <c r="F77">
        <v>75</v>
      </c>
      <c r="G77" s="123">
        <v>4917267662</v>
      </c>
      <c r="H77">
        <v>247</v>
      </c>
      <c r="I77">
        <v>282</v>
      </c>
      <c r="J77">
        <v>238</v>
      </c>
      <c r="K77">
        <v>0.499068901303538</v>
      </c>
      <c r="L77">
        <v>71</v>
      </c>
      <c r="M77">
        <v>16.0038699820984</v>
      </c>
      <c r="N77">
        <v>17</v>
      </c>
      <c r="O77">
        <v>573</v>
      </c>
      <c r="P77">
        <v>64</v>
      </c>
      <c r="Q77">
        <v>7.33587445611889</v>
      </c>
      <c r="R77">
        <v>59</v>
      </c>
      <c r="S77">
        <v>-6.71396866062304</v>
      </c>
      <c r="T77">
        <v>22</v>
      </c>
      <c r="U77">
        <v>0</v>
      </c>
      <c r="V77">
        <v>1</v>
      </c>
      <c r="W77">
        <v>-48009939463.5003</v>
      </c>
      <c r="X77">
        <v>55</v>
      </c>
      <c r="Y77">
        <v>192</v>
      </c>
      <c r="Z77">
        <v>55</v>
      </c>
    </row>
    <row r="78" ht="14.25" customHeight="1" spans="1:26">
      <c r="A78">
        <v>202302</v>
      </c>
      <c r="B78" t="s">
        <v>86</v>
      </c>
      <c r="C78" t="s">
        <v>87</v>
      </c>
      <c r="D78" t="s">
        <v>116</v>
      </c>
      <c r="E78">
        <v>120</v>
      </c>
      <c r="F78">
        <v>76</v>
      </c>
      <c r="G78" s="123">
        <v>7371683186</v>
      </c>
      <c r="H78">
        <v>125</v>
      </c>
      <c r="I78">
        <v>156.666666666667</v>
      </c>
      <c r="J78">
        <v>536</v>
      </c>
      <c r="K78">
        <v>0.407142857142857</v>
      </c>
      <c r="L78">
        <v>309</v>
      </c>
      <c r="M78">
        <v>17.8413922106236</v>
      </c>
      <c r="N78">
        <v>1</v>
      </c>
      <c r="O78">
        <v>971</v>
      </c>
      <c r="P78">
        <v>51</v>
      </c>
      <c r="Q78">
        <v>11.8861449802208</v>
      </c>
      <c r="R78">
        <v>24</v>
      </c>
      <c r="S78">
        <v>-6.22177000695414</v>
      </c>
      <c r="T78">
        <v>6</v>
      </c>
      <c r="U78">
        <v>0</v>
      </c>
      <c r="V78">
        <v>1</v>
      </c>
      <c r="W78">
        <v>-139703210689.901</v>
      </c>
      <c r="X78">
        <v>69</v>
      </c>
      <c r="Y78">
        <v>169</v>
      </c>
      <c r="Z78">
        <v>69</v>
      </c>
    </row>
    <row r="79" ht="14.25" customHeight="1" spans="1:26">
      <c r="A79">
        <v>202302</v>
      </c>
      <c r="B79" t="s">
        <v>86</v>
      </c>
      <c r="C79" t="s">
        <v>87</v>
      </c>
      <c r="D79" t="s">
        <v>117</v>
      </c>
      <c r="E79">
        <v>121</v>
      </c>
      <c r="F79">
        <v>77</v>
      </c>
      <c r="G79" s="123">
        <v>5285394452</v>
      </c>
      <c r="H79">
        <v>219</v>
      </c>
      <c r="I79">
        <v>252.6</v>
      </c>
      <c r="J79">
        <v>286</v>
      </c>
      <c r="K79">
        <v>0.366832698505713</v>
      </c>
      <c r="L79">
        <v>406</v>
      </c>
      <c r="M79">
        <v>17.8413922106236</v>
      </c>
      <c r="N79">
        <v>1</v>
      </c>
      <c r="O79">
        <v>912</v>
      </c>
      <c r="P79">
        <v>52</v>
      </c>
      <c r="Q79">
        <v>11.8861449802208</v>
      </c>
      <c r="R79">
        <v>24</v>
      </c>
      <c r="S79">
        <v>-6.22177000695414</v>
      </c>
      <c r="T79">
        <v>6</v>
      </c>
      <c r="U79">
        <v>0</v>
      </c>
      <c r="V79">
        <v>1</v>
      </c>
      <c r="W79">
        <v>-139703210689.901</v>
      </c>
      <c r="X79">
        <v>69</v>
      </c>
      <c r="Y79">
        <v>169</v>
      </c>
      <c r="Z79">
        <v>69</v>
      </c>
    </row>
    <row r="80" ht="14.25" customHeight="1" spans="1:26">
      <c r="A80">
        <v>202302</v>
      </c>
      <c r="B80" t="s">
        <v>100</v>
      </c>
      <c r="C80" t="s">
        <v>101</v>
      </c>
      <c r="D80" t="s">
        <v>118</v>
      </c>
      <c r="E80">
        <v>124</v>
      </c>
      <c r="F80">
        <v>78</v>
      </c>
      <c r="G80" s="123">
        <v>4194997912</v>
      </c>
      <c r="H80">
        <v>298</v>
      </c>
      <c r="I80">
        <v>302.8</v>
      </c>
      <c r="J80">
        <v>203</v>
      </c>
      <c r="K80">
        <v>0.45687811831789</v>
      </c>
      <c r="L80">
        <v>168</v>
      </c>
      <c r="M80">
        <v>9.47099331110777</v>
      </c>
      <c r="N80">
        <v>61</v>
      </c>
      <c r="O80">
        <v>730</v>
      </c>
      <c r="P80">
        <v>60</v>
      </c>
      <c r="Q80">
        <v>4.96831456901445</v>
      </c>
      <c r="R80">
        <v>68</v>
      </c>
      <c r="S80">
        <v>-5.37071847451297</v>
      </c>
      <c r="T80">
        <v>1</v>
      </c>
      <c r="U80">
        <v>0</v>
      </c>
      <c r="V80">
        <v>1</v>
      </c>
      <c r="W80">
        <v>-60231885240.6534</v>
      </c>
      <c r="X80">
        <v>64</v>
      </c>
      <c r="Y80">
        <v>198</v>
      </c>
      <c r="Z80">
        <v>64</v>
      </c>
    </row>
    <row r="81" ht="14.25" customHeight="1" spans="1:26">
      <c r="A81">
        <v>202302</v>
      </c>
      <c r="B81" t="s">
        <v>86</v>
      </c>
      <c r="C81" t="s">
        <v>87</v>
      </c>
      <c r="D81" t="s">
        <v>119</v>
      </c>
      <c r="E81">
        <v>125</v>
      </c>
      <c r="F81">
        <v>79</v>
      </c>
      <c r="G81" s="123">
        <v>3540514730</v>
      </c>
      <c r="H81">
        <v>434</v>
      </c>
      <c r="I81">
        <v>249.8</v>
      </c>
      <c r="J81">
        <v>299</v>
      </c>
      <c r="K81">
        <v>0.471133586177834</v>
      </c>
      <c r="L81">
        <v>108</v>
      </c>
      <c r="M81">
        <v>17.8413922106236</v>
      </c>
      <c r="N81">
        <v>1</v>
      </c>
      <c r="O81">
        <v>842</v>
      </c>
      <c r="P81">
        <v>56</v>
      </c>
      <c r="Q81">
        <v>11.8861449802208</v>
      </c>
      <c r="R81">
        <v>24</v>
      </c>
      <c r="S81">
        <v>-6.22177000695414</v>
      </c>
      <c r="T81">
        <v>6</v>
      </c>
      <c r="U81">
        <v>0</v>
      </c>
      <c r="V81">
        <v>1</v>
      </c>
      <c r="W81">
        <v>-139703210689.901</v>
      </c>
      <c r="X81">
        <v>69</v>
      </c>
      <c r="Y81">
        <v>169</v>
      </c>
      <c r="Z81">
        <v>69</v>
      </c>
    </row>
    <row r="82" ht="14.25" customHeight="1" spans="1:26">
      <c r="A82">
        <v>202302</v>
      </c>
      <c r="B82" t="s">
        <v>86</v>
      </c>
      <c r="C82" t="s">
        <v>87</v>
      </c>
      <c r="D82" t="s">
        <v>120</v>
      </c>
      <c r="E82">
        <v>128</v>
      </c>
      <c r="F82">
        <v>80</v>
      </c>
      <c r="G82" s="123">
        <v>3500270857</v>
      </c>
      <c r="H82">
        <v>447</v>
      </c>
      <c r="I82">
        <v>274.6</v>
      </c>
      <c r="J82">
        <v>257</v>
      </c>
      <c r="K82">
        <v>0.506803849983405</v>
      </c>
      <c r="L82">
        <v>48</v>
      </c>
      <c r="M82">
        <v>17.8413922106236</v>
      </c>
      <c r="N82">
        <v>1</v>
      </c>
      <c r="O82">
        <v>753</v>
      </c>
      <c r="P82">
        <v>59</v>
      </c>
      <c r="Q82">
        <v>11.8861449802208</v>
      </c>
      <c r="R82">
        <v>24</v>
      </c>
      <c r="S82">
        <v>-6.22177000695414</v>
      </c>
      <c r="T82">
        <v>6</v>
      </c>
      <c r="U82">
        <v>0</v>
      </c>
      <c r="V82">
        <v>1</v>
      </c>
      <c r="W82">
        <v>-139703210689.901</v>
      </c>
      <c r="X82">
        <v>69</v>
      </c>
      <c r="Y82">
        <v>169</v>
      </c>
      <c r="Z82">
        <v>69</v>
      </c>
    </row>
    <row r="83" ht="14.25" customHeight="1" spans="1:26">
      <c r="A83">
        <v>202302</v>
      </c>
      <c r="B83" t="s">
        <v>100</v>
      </c>
      <c r="C83" t="s">
        <v>101</v>
      </c>
      <c r="D83" t="s">
        <v>121</v>
      </c>
      <c r="E83">
        <v>129</v>
      </c>
      <c r="F83">
        <v>81</v>
      </c>
      <c r="G83" s="123">
        <v>4258546995</v>
      </c>
      <c r="H83">
        <v>285</v>
      </c>
      <c r="I83">
        <v>309.8</v>
      </c>
      <c r="J83">
        <v>190</v>
      </c>
      <c r="K83">
        <v>0.542401628222524</v>
      </c>
      <c r="L83">
        <v>19</v>
      </c>
      <c r="M83">
        <v>9.47099331110777</v>
      </c>
      <c r="N83">
        <v>61</v>
      </c>
      <c r="O83">
        <v>555</v>
      </c>
      <c r="P83">
        <v>65</v>
      </c>
      <c r="Q83">
        <v>4.96831456901445</v>
      </c>
      <c r="R83">
        <v>68</v>
      </c>
      <c r="S83">
        <v>-5.37071847451297</v>
      </c>
      <c r="T83">
        <v>1</v>
      </c>
      <c r="U83">
        <v>0</v>
      </c>
      <c r="V83">
        <v>1</v>
      </c>
      <c r="W83">
        <v>-60231885240.6534</v>
      </c>
      <c r="X83">
        <v>64</v>
      </c>
      <c r="Y83">
        <v>198</v>
      </c>
      <c r="Z83">
        <v>64</v>
      </c>
    </row>
    <row r="84" ht="14.25" customHeight="1" spans="1:26">
      <c r="A84">
        <v>202302</v>
      </c>
      <c r="B84" t="s">
        <v>100</v>
      </c>
      <c r="C84" t="s">
        <v>101</v>
      </c>
      <c r="D84" t="s">
        <v>122</v>
      </c>
      <c r="E84">
        <v>135</v>
      </c>
      <c r="F84">
        <v>82</v>
      </c>
      <c r="G84" s="123">
        <v>6441321080</v>
      </c>
      <c r="H84">
        <v>178</v>
      </c>
      <c r="I84">
        <v>575.2</v>
      </c>
      <c r="J84">
        <v>34</v>
      </c>
      <c r="K84">
        <v>0.45353835978836</v>
      </c>
      <c r="L84">
        <v>207</v>
      </c>
      <c r="M84">
        <v>9.47099331110777</v>
      </c>
      <c r="N84">
        <v>61</v>
      </c>
      <c r="O84">
        <v>480</v>
      </c>
      <c r="P84">
        <v>71</v>
      </c>
      <c r="Q84">
        <v>4.96831456901445</v>
      </c>
      <c r="R84">
        <v>68</v>
      </c>
      <c r="S84">
        <v>-5.37071847451297</v>
      </c>
      <c r="T84">
        <v>1</v>
      </c>
      <c r="U84">
        <v>0</v>
      </c>
      <c r="V84">
        <v>1</v>
      </c>
      <c r="W84">
        <v>-60231885240.6534</v>
      </c>
      <c r="X84">
        <v>64</v>
      </c>
      <c r="Y84">
        <v>198</v>
      </c>
      <c r="Z84">
        <v>64</v>
      </c>
    </row>
    <row r="85" ht="14.25" customHeight="1" spans="1:26">
      <c r="A85">
        <v>202302</v>
      </c>
      <c r="B85" t="s">
        <v>86</v>
      </c>
      <c r="C85" t="s">
        <v>87</v>
      </c>
      <c r="D85" t="s">
        <v>123</v>
      </c>
      <c r="E85">
        <v>144</v>
      </c>
      <c r="F85">
        <v>83</v>
      </c>
      <c r="G85" s="123">
        <v>7649284676</v>
      </c>
      <c r="H85">
        <v>81</v>
      </c>
      <c r="I85">
        <v>360.8</v>
      </c>
      <c r="J85">
        <v>161</v>
      </c>
      <c r="K85">
        <v>0.45578056908485</v>
      </c>
      <c r="L85">
        <v>194</v>
      </c>
      <c r="M85">
        <v>17.8413922106236</v>
      </c>
      <c r="N85">
        <v>1</v>
      </c>
      <c r="O85">
        <v>437</v>
      </c>
      <c r="P85">
        <v>75</v>
      </c>
      <c r="Q85">
        <v>11.8861449802208</v>
      </c>
      <c r="R85">
        <v>24</v>
      </c>
      <c r="S85">
        <v>-6.22177000695414</v>
      </c>
      <c r="T85">
        <v>6</v>
      </c>
      <c r="U85">
        <v>0</v>
      </c>
      <c r="V85">
        <v>1</v>
      </c>
      <c r="W85">
        <v>-139703210689.901</v>
      </c>
      <c r="X85">
        <v>69</v>
      </c>
      <c r="Y85">
        <v>169</v>
      </c>
      <c r="Z85">
        <v>69</v>
      </c>
    </row>
    <row r="86" ht="14.25" customHeight="1" spans="1:26">
      <c r="A86">
        <v>202302</v>
      </c>
      <c r="B86" t="s">
        <v>100</v>
      </c>
      <c r="C86" t="s">
        <v>101</v>
      </c>
      <c r="D86" t="s">
        <v>124</v>
      </c>
      <c r="E86">
        <v>146</v>
      </c>
      <c r="F86">
        <v>84</v>
      </c>
      <c r="G86" s="123">
        <v>7373651139</v>
      </c>
      <c r="H86">
        <v>112</v>
      </c>
      <c r="I86">
        <v>680.6</v>
      </c>
      <c r="J86">
        <v>1</v>
      </c>
      <c r="K86">
        <v>0.465559824368825</v>
      </c>
      <c r="L86">
        <v>142</v>
      </c>
      <c r="M86">
        <v>9.47099331110777</v>
      </c>
      <c r="N86">
        <v>61</v>
      </c>
      <c r="O86">
        <v>316</v>
      </c>
      <c r="P86">
        <v>82</v>
      </c>
      <c r="Q86">
        <v>4.96831456901445</v>
      </c>
      <c r="R86">
        <v>68</v>
      </c>
      <c r="S86">
        <v>-5.37071847451297</v>
      </c>
      <c r="T86">
        <v>1</v>
      </c>
      <c r="U86">
        <v>0</v>
      </c>
      <c r="V86">
        <v>1</v>
      </c>
      <c r="W86">
        <v>-60231885240.6534</v>
      </c>
      <c r="X86">
        <v>64</v>
      </c>
      <c r="Y86">
        <v>198</v>
      </c>
      <c r="Z86">
        <v>64</v>
      </c>
    </row>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G1:P1"/>
    <mergeCell ref="Q1:Z1"/>
  </mergeCell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85"/>
  <sheetViews>
    <sheetView workbookViewId="0">
      <selection activeCell="A1" sqref="A1"/>
    </sheetView>
  </sheetViews>
  <sheetFormatPr defaultColWidth="14.4333333333333" defaultRowHeight="15" customHeight="1"/>
  <cols>
    <col min="4" max="4" width="32.1416666666667" customWidth="1"/>
  </cols>
  <sheetData>
    <row r="1" ht="13.5" customHeight="1" spans="1:16">
      <c r="A1" s="26" t="s">
        <v>2</v>
      </c>
      <c r="B1" s="26" t="s">
        <v>4</v>
      </c>
      <c r="C1" s="26" t="s">
        <v>498</v>
      </c>
      <c r="D1" s="26" t="s">
        <v>5</v>
      </c>
      <c r="E1" s="26" t="s">
        <v>511</v>
      </c>
      <c r="F1" s="26" t="s">
        <v>512</v>
      </c>
      <c r="G1" s="26" t="s">
        <v>513</v>
      </c>
      <c r="H1" s="26" t="s">
        <v>514</v>
      </c>
      <c r="I1" s="26" t="s">
        <v>515</v>
      </c>
      <c r="J1" s="26" t="s">
        <v>516</v>
      </c>
      <c r="K1" s="26" t="s">
        <v>517</v>
      </c>
      <c r="L1" s="26" t="s">
        <v>518</v>
      </c>
      <c r="M1" s="26" t="s">
        <v>519</v>
      </c>
      <c r="N1" s="26" t="s">
        <v>520</v>
      </c>
      <c r="O1" s="26" t="s">
        <v>521</v>
      </c>
      <c r="P1" s="26" t="s">
        <v>522</v>
      </c>
    </row>
    <row r="2" ht="13.5" customHeight="1" spans="1:9">
      <c r="A2" s="27">
        <v>202305</v>
      </c>
      <c r="B2" t="s">
        <v>58</v>
      </c>
      <c r="C2" t="s">
        <v>523</v>
      </c>
      <c r="D2" t="s">
        <v>82</v>
      </c>
      <c r="E2">
        <v>0.5611111111</v>
      </c>
      <c r="F2">
        <v>0.5490196078</v>
      </c>
      <c r="G2">
        <v>0.5382262997</v>
      </c>
      <c r="H2">
        <v>0.6009975062</v>
      </c>
      <c r="I2">
        <v>0.5640326975</v>
      </c>
    </row>
    <row r="3" ht="13.5" customHeight="1" spans="1:9">
      <c r="A3" s="27">
        <v>202305</v>
      </c>
      <c r="B3" t="s">
        <v>29</v>
      </c>
      <c r="C3" t="s">
        <v>524</v>
      </c>
      <c r="D3" t="s">
        <v>72</v>
      </c>
      <c r="E3">
        <v>0.4064885496</v>
      </c>
      <c r="F3">
        <v>0.4119850187</v>
      </c>
      <c r="G3">
        <v>0.3791574279</v>
      </c>
      <c r="H3">
        <v>0.4</v>
      </c>
      <c r="I3">
        <v>0.5794183445</v>
      </c>
    </row>
    <row r="4" ht="13.5" customHeight="1" spans="1:9">
      <c r="A4" s="27">
        <v>202305</v>
      </c>
      <c r="B4" t="s">
        <v>58</v>
      </c>
      <c r="C4" t="s">
        <v>525</v>
      </c>
      <c r="D4" t="s">
        <v>65</v>
      </c>
      <c r="E4">
        <v>0.4560906516</v>
      </c>
      <c r="F4">
        <v>0.4671052632</v>
      </c>
      <c r="G4">
        <v>0.3120728929</v>
      </c>
      <c r="H4">
        <v>0.4096638655</v>
      </c>
      <c r="I4">
        <v>0.5618556701</v>
      </c>
    </row>
    <row r="5" ht="13.5" customHeight="1" spans="1:9">
      <c r="A5" s="27">
        <v>202305</v>
      </c>
      <c r="B5" t="s">
        <v>58</v>
      </c>
      <c r="C5" t="s">
        <v>526</v>
      </c>
      <c r="D5" t="s">
        <v>73</v>
      </c>
      <c r="E5">
        <v>0.4117647059</v>
      </c>
      <c r="F5">
        <v>0.4684210526</v>
      </c>
      <c r="G5">
        <v>0.4372093023</v>
      </c>
      <c r="H5">
        <v>0.4591194969</v>
      </c>
      <c r="I5">
        <v>0</v>
      </c>
    </row>
    <row r="6" ht="13.5" customHeight="1" spans="1:9">
      <c r="A6" s="27">
        <v>202305</v>
      </c>
      <c r="B6" t="s">
        <v>87</v>
      </c>
      <c r="C6" t="s">
        <v>527</v>
      </c>
      <c r="D6" t="s">
        <v>110</v>
      </c>
      <c r="E6">
        <v>0.2843137255</v>
      </c>
      <c r="F6">
        <v>0.3975903614</v>
      </c>
      <c r="G6">
        <v>0.2903225806</v>
      </c>
      <c r="H6">
        <v>0.2794759825</v>
      </c>
      <c r="I6">
        <v>0.3519163763</v>
      </c>
    </row>
    <row r="7" ht="13.5" customHeight="1" spans="1:9">
      <c r="A7" s="27">
        <v>202305</v>
      </c>
      <c r="B7" t="s">
        <v>58</v>
      </c>
      <c r="C7" t="s">
        <v>528</v>
      </c>
      <c r="D7" t="s">
        <v>77</v>
      </c>
      <c r="E7">
        <v>0.4199134199</v>
      </c>
      <c r="F7">
        <v>0.5092250923</v>
      </c>
      <c r="G7">
        <v>0.3417721519</v>
      </c>
      <c r="H7">
        <v>0.5523385301</v>
      </c>
      <c r="I7">
        <v>0.468164794</v>
      </c>
    </row>
    <row r="8" ht="13.5" customHeight="1" spans="1:9">
      <c r="A8" s="27">
        <v>202305</v>
      </c>
      <c r="B8" t="s">
        <v>29</v>
      </c>
      <c r="C8" t="s">
        <v>529</v>
      </c>
      <c r="D8" t="s">
        <v>71</v>
      </c>
      <c r="E8">
        <v>0.3392857143</v>
      </c>
      <c r="F8">
        <v>0.2857142857</v>
      </c>
      <c r="G8">
        <v>0.474248927</v>
      </c>
      <c r="H8">
        <v>0.4092920354</v>
      </c>
      <c r="I8">
        <v>0.5172413793</v>
      </c>
    </row>
    <row r="9" ht="13.5" customHeight="1" spans="1:9">
      <c r="A9" s="27">
        <v>202305</v>
      </c>
      <c r="B9" t="s">
        <v>87</v>
      </c>
      <c r="C9" t="s">
        <v>530</v>
      </c>
      <c r="D9" t="s">
        <v>107</v>
      </c>
      <c r="G9">
        <v>0.384180791</v>
      </c>
      <c r="H9">
        <v>0.3378378378</v>
      </c>
      <c r="I9">
        <v>0.3626760563</v>
      </c>
    </row>
    <row r="10" ht="13.5" customHeight="1" spans="1:9">
      <c r="A10" s="27">
        <v>202305</v>
      </c>
      <c r="B10" t="s">
        <v>29</v>
      </c>
      <c r="C10" t="s">
        <v>531</v>
      </c>
      <c r="D10" t="s">
        <v>83</v>
      </c>
      <c r="E10">
        <v>0.366720517</v>
      </c>
      <c r="F10">
        <v>0.3728813559</v>
      </c>
      <c r="G10">
        <v>0.312390925</v>
      </c>
      <c r="H10">
        <v>0.5231689088</v>
      </c>
      <c r="I10">
        <v>0.5</v>
      </c>
    </row>
    <row r="11" ht="13.5" customHeight="1" spans="1:9">
      <c r="A11" s="27">
        <v>202305</v>
      </c>
      <c r="B11" t="s">
        <v>29</v>
      </c>
      <c r="C11" t="s">
        <v>532</v>
      </c>
      <c r="D11" t="s">
        <v>34</v>
      </c>
      <c r="E11">
        <v>0.3179916318</v>
      </c>
      <c r="F11">
        <v>0.1140939597</v>
      </c>
      <c r="G11">
        <v>0.2049180328</v>
      </c>
      <c r="H11">
        <v>0.3544668588</v>
      </c>
      <c r="I11">
        <v>0.3156424581</v>
      </c>
    </row>
    <row r="12" ht="13.5" customHeight="1" spans="1:9">
      <c r="A12" s="27">
        <v>202305</v>
      </c>
      <c r="B12" t="s">
        <v>29</v>
      </c>
      <c r="C12" t="s">
        <v>533</v>
      </c>
      <c r="D12" t="s">
        <v>32</v>
      </c>
      <c r="E12">
        <v>0.3179487179</v>
      </c>
      <c r="F12">
        <v>0.475</v>
      </c>
      <c r="G12">
        <v>0.4444444444</v>
      </c>
      <c r="H12">
        <v>0.2657342657</v>
      </c>
      <c r="I12">
        <v>0.4188481675</v>
      </c>
    </row>
    <row r="13" ht="13.5" customHeight="1" spans="1:9">
      <c r="A13" s="27">
        <v>202305</v>
      </c>
      <c r="B13" t="s">
        <v>87</v>
      </c>
      <c r="C13" t="s">
        <v>534</v>
      </c>
      <c r="D13" t="s">
        <v>112</v>
      </c>
      <c r="E13">
        <v>0.3386454183</v>
      </c>
      <c r="F13">
        <v>0.4242424242</v>
      </c>
      <c r="G13">
        <v>0.295154185</v>
      </c>
      <c r="H13">
        <v>0.3677130045</v>
      </c>
      <c r="I13">
        <v>0.5869565217</v>
      </c>
    </row>
    <row r="14" ht="13.5" customHeight="1" spans="1:9">
      <c r="A14" s="27">
        <v>202305</v>
      </c>
      <c r="B14" t="s">
        <v>29</v>
      </c>
      <c r="C14" t="s">
        <v>535</v>
      </c>
      <c r="D14" t="s">
        <v>64</v>
      </c>
      <c r="E14">
        <v>0.2868421053</v>
      </c>
      <c r="F14">
        <v>0.2536585366</v>
      </c>
      <c r="G14">
        <v>0.3911764706</v>
      </c>
      <c r="H14">
        <v>0.4427244582</v>
      </c>
      <c r="I14">
        <v>0.4551920341</v>
      </c>
    </row>
    <row r="15" ht="13.5" customHeight="1" spans="1:9">
      <c r="A15" s="27">
        <v>202305</v>
      </c>
      <c r="B15" t="s">
        <v>42</v>
      </c>
      <c r="C15" t="s">
        <v>536</v>
      </c>
      <c r="D15" t="s">
        <v>50</v>
      </c>
      <c r="E15">
        <v>0.2125</v>
      </c>
      <c r="F15">
        <v>0.2043010753</v>
      </c>
      <c r="G15">
        <v>0.2717770035</v>
      </c>
      <c r="H15">
        <v>0.2745098039</v>
      </c>
      <c r="I15">
        <v>0.2123076923</v>
      </c>
    </row>
    <row r="16" ht="13.5" customHeight="1" spans="1:9">
      <c r="A16" s="27">
        <v>202305</v>
      </c>
      <c r="B16" t="s">
        <v>29</v>
      </c>
      <c r="C16" t="s">
        <v>537</v>
      </c>
      <c r="D16" t="s">
        <v>56</v>
      </c>
      <c r="E16">
        <v>0.3333333333</v>
      </c>
      <c r="F16">
        <v>0.2360248447</v>
      </c>
      <c r="G16">
        <v>0.4414893617</v>
      </c>
      <c r="H16">
        <v>0.3573487032</v>
      </c>
      <c r="I16">
        <v>0.4979423868</v>
      </c>
    </row>
    <row r="17" ht="13.5" customHeight="1" spans="1:9">
      <c r="A17" s="27">
        <v>202305</v>
      </c>
      <c r="B17" t="s">
        <v>29</v>
      </c>
      <c r="C17" t="s">
        <v>538</v>
      </c>
      <c r="D17" t="s">
        <v>85</v>
      </c>
      <c r="E17">
        <v>0.3952095808</v>
      </c>
      <c r="F17">
        <v>0.5</v>
      </c>
      <c r="G17">
        <v>0.5148514851</v>
      </c>
      <c r="H17">
        <v>0.6194690265</v>
      </c>
      <c r="I17">
        <v>0.6314553991</v>
      </c>
    </row>
    <row r="18" ht="13.5" customHeight="1" spans="1:9">
      <c r="A18" s="27">
        <v>202305</v>
      </c>
      <c r="B18" t="s">
        <v>29</v>
      </c>
      <c r="C18" t="s">
        <v>539</v>
      </c>
      <c r="D18" t="s">
        <v>89</v>
      </c>
      <c r="E18">
        <v>0.4851851852</v>
      </c>
      <c r="F18">
        <v>0.4596774194</v>
      </c>
      <c r="G18">
        <v>0.4884259259</v>
      </c>
      <c r="H18">
        <v>0.6129032258</v>
      </c>
      <c r="I18">
        <v>0.6347438753</v>
      </c>
    </row>
    <row r="19" ht="13.5" customHeight="1" spans="1:9">
      <c r="A19" s="27">
        <v>202305</v>
      </c>
      <c r="B19" t="s">
        <v>87</v>
      </c>
      <c r="C19" t="s">
        <v>540</v>
      </c>
      <c r="D19" t="s">
        <v>123</v>
      </c>
      <c r="E19">
        <v>0.5129310345</v>
      </c>
      <c r="F19">
        <v>0.3548387097</v>
      </c>
      <c r="G19">
        <v>0.4259259259</v>
      </c>
      <c r="H19">
        <v>0.4959128065</v>
      </c>
      <c r="I19">
        <v>0.4845360825</v>
      </c>
    </row>
    <row r="20" ht="13.5" customHeight="1" spans="1:9">
      <c r="A20" s="27">
        <v>202305</v>
      </c>
      <c r="B20" t="s">
        <v>62</v>
      </c>
      <c r="C20" t="s">
        <v>541</v>
      </c>
      <c r="D20" t="s">
        <v>92</v>
      </c>
      <c r="E20">
        <v>0.2486772487</v>
      </c>
      <c r="F20">
        <v>0.2133333333</v>
      </c>
      <c r="G20">
        <v>0.3007246377</v>
      </c>
      <c r="H20">
        <v>0.3134328358</v>
      </c>
      <c r="I20">
        <v>0.3760932945</v>
      </c>
    </row>
    <row r="21" ht="13.5" customHeight="1" spans="1:9">
      <c r="A21" s="27">
        <v>202305</v>
      </c>
      <c r="B21" t="s">
        <v>87</v>
      </c>
      <c r="C21" t="s">
        <v>542</v>
      </c>
      <c r="D21" t="s">
        <v>111</v>
      </c>
      <c r="E21">
        <v>0.4372093023</v>
      </c>
      <c r="F21">
        <v>0.4864864865</v>
      </c>
      <c r="G21">
        <v>0.3459915612</v>
      </c>
      <c r="H21">
        <v>0.3908045977</v>
      </c>
      <c r="I21">
        <v>0.5045045045</v>
      </c>
    </row>
    <row r="22" ht="13.5" customHeight="1" spans="1:9">
      <c r="A22" s="27">
        <v>202305</v>
      </c>
      <c r="B22" t="s">
        <v>29</v>
      </c>
      <c r="C22" t="s">
        <v>543</v>
      </c>
      <c r="D22" t="s">
        <v>36</v>
      </c>
      <c r="E22">
        <v>0.2265372168</v>
      </c>
      <c r="F22">
        <v>0.1324503311</v>
      </c>
      <c r="G22">
        <v>0.2993421053</v>
      </c>
      <c r="H22">
        <v>0.2509960159</v>
      </c>
      <c r="I22">
        <v>0.4163701068</v>
      </c>
    </row>
    <row r="23" ht="13.5" customHeight="1" spans="1:9">
      <c r="A23" s="27">
        <v>202305</v>
      </c>
      <c r="B23" t="s">
        <v>101</v>
      </c>
      <c r="C23" t="s">
        <v>544</v>
      </c>
      <c r="D23" t="s">
        <v>124</v>
      </c>
      <c r="E23">
        <v>0.3531468531</v>
      </c>
      <c r="F23">
        <v>0.462406015</v>
      </c>
      <c r="G23">
        <v>0.5303867403</v>
      </c>
      <c r="H23">
        <v>0.6123893805</v>
      </c>
      <c r="I23">
        <v>0.5537190083</v>
      </c>
    </row>
    <row r="24" ht="13.5" customHeight="1" spans="1:9">
      <c r="A24" s="27">
        <v>202305</v>
      </c>
      <c r="B24" t="s">
        <v>42</v>
      </c>
      <c r="C24" t="s">
        <v>545</v>
      </c>
      <c r="D24" t="s">
        <v>52</v>
      </c>
      <c r="E24">
        <v>0.2405498282</v>
      </c>
      <c r="F24">
        <v>0.3504273504</v>
      </c>
      <c r="G24">
        <v>0.2933333333</v>
      </c>
      <c r="H24">
        <v>0.3072625698</v>
      </c>
      <c r="I24">
        <v>0.3717948718</v>
      </c>
    </row>
    <row r="25" ht="13.5" customHeight="1" spans="1:9">
      <c r="A25" s="27">
        <v>202305</v>
      </c>
      <c r="B25" t="s">
        <v>62</v>
      </c>
      <c r="C25" t="s">
        <v>546</v>
      </c>
      <c r="D25" t="s">
        <v>93</v>
      </c>
      <c r="E25">
        <v>0.3104575163</v>
      </c>
      <c r="F25">
        <v>0.2857142857</v>
      </c>
      <c r="G25">
        <v>0.2703703704</v>
      </c>
      <c r="H25">
        <v>0.3516819572</v>
      </c>
      <c r="I25">
        <v>0.441011236</v>
      </c>
    </row>
    <row r="26" ht="13.5" customHeight="1" spans="1:9">
      <c r="A26" s="27">
        <v>202305</v>
      </c>
      <c r="B26" t="s">
        <v>62</v>
      </c>
      <c r="C26" t="s">
        <v>547</v>
      </c>
      <c r="D26" t="s">
        <v>76</v>
      </c>
      <c r="E26">
        <v>0.234375</v>
      </c>
      <c r="F26">
        <v>0.2884615385</v>
      </c>
      <c r="G26">
        <v>0.2074688797</v>
      </c>
      <c r="H26">
        <v>0.301369863</v>
      </c>
      <c r="I26">
        <v>0.3719298246</v>
      </c>
    </row>
    <row r="27" ht="13.5" customHeight="1" spans="1:9">
      <c r="A27" s="27">
        <v>202305</v>
      </c>
      <c r="B27" t="s">
        <v>87</v>
      </c>
      <c r="C27" t="s">
        <v>548</v>
      </c>
      <c r="D27" t="s">
        <v>114</v>
      </c>
      <c r="E27">
        <v>0.3956521739</v>
      </c>
      <c r="F27">
        <v>0.2794117647</v>
      </c>
      <c r="G27">
        <v>0.3681818182</v>
      </c>
      <c r="H27">
        <v>0.4339622642</v>
      </c>
      <c r="I27">
        <v>0.454954955</v>
      </c>
    </row>
    <row r="28" ht="13.5" customHeight="1" spans="1:9">
      <c r="A28" s="27">
        <v>202305</v>
      </c>
      <c r="B28" t="s">
        <v>29</v>
      </c>
      <c r="C28" t="s">
        <v>549</v>
      </c>
      <c r="D28" t="s">
        <v>30</v>
      </c>
      <c r="E28">
        <v>0.2084690554</v>
      </c>
      <c r="F28">
        <v>0.1214953271</v>
      </c>
      <c r="G28">
        <v>0.1555555556</v>
      </c>
      <c r="H28">
        <v>0.3401015228</v>
      </c>
      <c r="I28">
        <v>0.2994011976</v>
      </c>
    </row>
    <row r="29" ht="13.5" customHeight="1" spans="1:9">
      <c r="A29" s="27">
        <v>202305</v>
      </c>
      <c r="B29" t="s">
        <v>29</v>
      </c>
      <c r="C29" t="s">
        <v>550</v>
      </c>
      <c r="D29" t="s">
        <v>74</v>
      </c>
      <c r="E29">
        <v>0.3736263736</v>
      </c>
      <c r="F29">
        <v>0.5333333333</v>
      </c>
      <c r="G29">
        <v>0.3784722222</v>
      </c>
      <c r="H29">
        <v>0.4545454545</v>
      </c>
      <c r="I29">
        <v>0.5594936709</v>
      </c>
    </row>
    <row r="30" ht="13.5" customHeight="1" spans="1:9">
      <c r="A30" s="27">
        <v>202305</v>
      </c>
      <c r="B30" t="s">
        <v>62</v>
      </c>
      <c r="C30" t="s">
        <v>551</v>
      </c>
      <c r="D30" t="s">
        <v>109</v>
      </c>
      <c r="E30">
        <v>0.4889867841</v>
      </c>
      <c r="F30">
        <v>0.4299065421</v>
      </c>
      <c r="G30">
        <v>0.4428571429</v>
      </c>
      <c r="H30">
        <v>0.5033112583</v>
      </c>
      <c r="I30">
        <v>0.4611872146</v>
      </c>
    </row>
    <row r="31" ht="13.5" customHeight="1" spans="1:9">
      <c r="A31" s="27">
        <v>202305</v>
      </c>
      <c r="B31" t="s">
        <v>101</v>
      </c>
      <c r="C31" t="s">
        <v>552</v>
      </c>
      <c r="D31" t="s">
        <v>122</v>
      </c>
      <c r="E31">
        <v>0.360619469</v>
      </c>
      <c r="F31">
        <v>0.4259259259</v>
      </c>
      <c r="G31">
        <v>0.4532224532</v>
      </c>
      <c r="H31">
        <v>0.6355555556</v>
      </c>
      <c r="I31">
        <v>0.6630136986</v>
      </c>
    </row>
    <row r="32" ht="13.5" customHeight="1" spans="1:9">
      <c r="A32" s="27">
        <v>202305</v>
      </c>
      <c r="B32" t="s">
        <v>42</v>
      </c>
      <c r="C32" t="s">
        <v>553</v>
      </c>
      <c r="D32" t="s">
        <v>47</v>
      </c>
      <c r="E32">
        <v>0.3076923077</v>
      </c>
      <c r="F32">
        <v>0.3166666667</v>
      </c>
      <c r="G32">
        <v>0.3188405797</v>
      </c>
      <c r="H32">
        <v>0.3486238532</v>
      </c>
      <c r="I32">
        <v>0.3170731707</v>
      </c>
    </row>
    <row r="33" ht="13.5" customHeight="1" spans="1:9">
      <c r="A33" s="27">
        <v>202305</v>
      </c>
      <c r="B33" t="s">
        <v>29</v>
      </c>
      <c r="C33" t="s">
        <v>554</v>
      </c>
      <c r="D33" t="s">
        <v>35</v>
      </c>
      <c r="E33">
        <v>0.2355769231</v>
      </c>
      <c r="F33">
        <v>0.2822580645</v>
      </c>
      <c r="G33">
        <v>0.2782258065</v>
      </c>
      <c r="H33">
        <v>0.3300492611</v>
      </c>
      <c r="I33">
        <v>0.5156950673</v>
      </c>
    </row>
    <row r="34" ht="13.5" customHeight="1" spans="1:9">
      <c r="A34" s="27">
        <v>202305</v>
      </c>
      <c r="B34" t="s">
        <v>29</v>
      </c>
      <c r="C34" t="s">
        <v>555</v>
      </c>
      <c r="D34" t="s">
        <v>75</v>
      </c>
      <c r="E34">
        <v>0.3974358974</v>
      </c>
      <c r="F34">
        <v>0.5</v>
      </c>
      <c r="G34">
        <v>0.5241635688</v>
      </c>
      <c r="H34">
        <v>0.6808510638</v>
      </c>
      <c r="I34">
        <v>0.6772334294</v>
      </c>
    </row>
    <row r="35" ht="13.5" customHeight="1" spans="1:9">
      <c r="A35" s="27">
        <v>202305</v>
      </c>
      <c r="B35" t="s">
        <v>29</v>
      </c>
      <c r="C35" t="s">
        <v>556</v>
      </c>
      <c r="D35" t="s">
        <v>51</v>
      </c>
      <c r="E35">
        <v>0.3362068966</v>
      </c>
      <c r="F35">
        <v>0.3642857143</v>
      </c>
      <c r="G35">
        <v>0.2491103203</v>
      </c>
      <c r="H35">
        <v>0.2953020134</v>
      </c>
      <c r="I35">
        <v>0.3904109589</v>
      </c>
    </row>
    <row r="36" ht="13.5" customHeight="1" spans="1:9">
      <c r="A36" s="27">
        <v>202305</v>
      </c>
      <c r="B36" t="s">
        <v>87</v>
      </c>
      <c r="C36" t="s">
        <v>557</v>
      </c>
      <c r="D36" t="s">
        <v>94</v>
      </c>
      <c r="E36">
        <v>0.2537313433</v>
      </c>
      <c r="F36">
        <v>0.225</v>
      </c>
      <c r="G36">
        <v>0.255033557</v>
      </c>
      <c r="H36">
        <v>0.3733681462</v>
      </c>
      <c r="I36">
        <v>0.3921052632</v>
      </c>
    </row>
    <row r="37" ht="13.5" customHeight="1" spans="1:9">
      <c r="A37" s="27">
        <v>202305</v>
      </c>
      <c r="B37" t="s">
        <v>62</v>
      </c>
      <c r="C37" t="s">
        <v>558</v>
      </c>
      <c r="D37" t="s">
        <v>63</v>
      </c>
      <c r="E37">
        <v>0.2913385827</v>
      </c>
      <c r="F37">
        <v>0.1621621622</v>
      </c>
      <c r="G37">
        <v>0.3582089552</v>
      </c>
      <c r="H37">
        <v>0.2949640288</v>
      </c>
      <c r="I37">
        <v>0</v>
      </c>
    </row>
    <row r="38" ht="13.5" customHeight="1" spans="1:9">
      <c r="A38" s="27">
        <v>202305</v>
      </c>
      <c r="B38" t="s">
        <v>42</v>
      </c>
      <c r="C38" t="s">
        <v>559</v>
      </c>
      <c r="D38" t="s">
        <v>60</v>
      </c>
      <c r="E38">
        <v>0.2624113475</v>
      </c>
      <c r="F38">
        <v>0.3523809524</v>
      </c>
      <c r="G38">
        <v>0.2964426877</v>
      </c>
      <c r="H38">
        <v>0.4246575342</v>
      </c>
      <c r="I38">
        <v>0.4983277592</v>
      </c>
    </row>
    <row r="39" ht="13.5" customHeight="1" spans="1:9">
      <c r="A39" s="27">
        <v>202305</v>
      </c>
      <c r="B39" t="s">
        <v>29</v>
      </c>
      <c r="C39" t="s">
        <v>560</v>
      </c>
      <c r="D39" t="s">
        <v>37</v>
      </c>
      <c r="E39">
        <v>0.3137254902</v>
      </c>
      <c r="F39">
        <v>0.1589403974</v>
      </c>
      <c r="G39">
        <v>0.2708333333</v>
      </c>
      <c r="H39">
        <v>0.4487804878</v>
      </c>
      <c r="I39">
        <v>0.4939759036</v>
      </c>
    </row>
    <row r="40" ht="13.5" customHeight="1" spans="1:9">
      <c r="A40" s="27">
        <v>202305</v>
      </c>
      <c r="B40" t="s">
        <v>101</v>
      </c>
      <c r="C40" t="s">
        <v>561</v>
      </c>
      <c r="D40" t="s">
        <v>121</v>
      </c>
      <c r="E40">
        <v>0.5436893204</v>
      </c>
      <c r="F40">
        <v>0.606557377</v>
      </c>
      <c r="G40">
        <v>0.463878327</v>
      </c>
      <c r="H40">
        <v>0.5789473684</v>
      </c>
      <c r="I40">
        <v>0.619047619</v>
      </c>
    </row>
    <row r="41" ht="13.5" customHeight="1" spans="1:9">
      <c r="A41" s="27">
        <v>202305</v>
      </c>
      <c r="B41" t="s">
        <v>87</v>
      </c>
      <c r="C41" t="s">
        <v>562</v>
      </c>
      <c r="D41" t="s">
        <v>113</v>
      </c>
      <c r="E41">
        <v>0.3461538462</v>
      </c>
      <c r="F41">
        <v>0.4024390244</v>
      </c>
      <c r="G41">
        <v>0.3314917127</v>
      </c>
      <c r="H41">
        <v>0.4302670623</v>
      </c>
      <c r="I41">
        <v>0.3832923833</v>
      </c>
    </row>
    <row r="42" ht="13.5" customHeight="1" spans="1:9">
      <c r="A42" s="27">
        <v>202305</v>
      </c>
      <c r="B42" t="s">
        <v>42</v>
      </c>
      <c r="C42" t="s">
        <v>563</v>
      </c>
      <c r="D42" s="28" t="s">
        <v>49</v>
      </c>
      <c r="E42">
        <v>0.3365384615</v>
      </c>
      <c r="F42">
        <v>0.3142857143</v>
      </c>
      <c r="G42">
        <v>0.3849557522</v>
      </c>
      <c r="H42">
        <v>0.3167259786</v>
      </c>
      <c r="I42">
        <v>0.496350365</v>
      </c>
    </row>
    <row r="43" ht="13.5" customHeight="1" spans="1:9">
      <c r="A43" s="27">
        <v>202305</v>
      </c>
      <c r="B43" t="s">
        <v>29</v>
      </c>
      <c r="C43" t="s">
        <v>564</v>
      </c>
      <c r="D43" t="s">
        <v>39</v>
      </c>
      <c r="E43">
        <v>0.2912621359</v>
      </c>
      <c r="F43">
        <v>0.1477272727</v>
      </c>
      <c r="G43">
        <v>0.2469879518</v>
      </c>
      <c r="H43">
        <v>0.5666666667</v>
      </c>
      <c r="I43">
        <v>0.4855769231</v>
      </c>
    </row>
    <row r="44" ht="13.5" customHeight="1" spans="1:9">
      <c r="A44" s="27">
        <v>202305</v>
      </c>
      <c r="B44" t="s">
        <v>29</v>
      </c>
      <c r="C44" t="s">
        <v>565</v>
      </c>
      <c r="D44" t="s">
        <v>31</v>
      </c>
      <c r="E44">
        <v>0.3194444444</v>
      </c>
      <c r="F44">
        <v>0.1387283237</v>
      </c>
      <c r="G44">
        <v>0.234375</v>
      </c>
      <c r="H44">
        <v>0.406779661</v>
      </c>
      <c r="I44">
        <v>0.4</v>
      </c>
    </row>
    <row r="45" ht="13.5" customHeight="1" spans="1:9">
      <c r="A45" s="27">
        <v>202305</v>
      </c>
      <c r="B45" t="s">
        <v>29</v>
      </c>
      <c r="C45" t="s">
        <v>566</v>
      </c>
      <c r="D45" t="s">
        <v>38</v>
      </c>
      <c r="E45">
        <v>0.2653061224</v>
      </c>
      <c r="F45">
        <v>0.2</v>
      </c>
      <c r="G45">
        <v>0.2234042553</v>
      </c>
      <c r="H45">
        <v>0.4778325123</v>
      </c>
      <c r="I45">
        <v>0.3582887701</v>
      </c>
    </row>
    <row r="46" ht="13.5" customHeight="1" spans="1:9">
      <c r="A46" s="27">
        <v>202305</v>
      </c>
      <c r="B46" t="s">
        <v>42</v>
      </c>
      <c r="C46" t="s">
        <v>567</v>
      </c>
      <c r="D46" t="s">
        <v>55</v>
      </c>
      <c r="E46">
        <v>0.2283950617</v>
      </c>
      <c r="F46">
        <v>0.1276595745</v>
      </c>
      <c r="G46">
        <v>0.2510288066</v>
      </c>
      <c r="H46">
        <v>0.4574468085</v>
      </c>
      <c r="I46">
        <v>0.5</v>
      </c>
    </row>
    <row r="47" ht="13.5" customHeight="1" spans="1:9">
      <c r="A47" s="27">
        <v>202305</v>
      </c>
      <c r="B47" t="s">
        <v>42</v>
      </c>
      <c r="C47" t="s">
        <v>568</v>
      </c>
      <c r="D47" t="s">
        <v>48</v>
      </c>
      <c r="E47">
        <v>0.2291666667</v>
      </c>
      <c r="F47">
        <v>0.4363636364</v>
      </c>
      <c r="G47">
        <v>0.3733333333</v>
      </c>
      <c r="H47">
        <v>0.3094170404</v>
      </c>
      <c r="I47">
        <v>0.3849372385</v>
      </c>
    </row>
    <row r="48" ht="13.5" customHeight="1" spans="1:9">
      <c r="A48" s="27">
        <v>202305</v>
      </c>
      <c r="B48" t="s">
        <v>29</v>
      </c>
      <c r="C48" t="s">
        <v>569</v>
      </c>
      <c r="D48" t="s">
        <v>68</v>
      </c>
      <c r="E48">
        <v>0.3665943601</v>
      </c>
      <c r="F48">
        <v>0.4615384615</v>
      </c>
      <c r="G48">
        <v>0.4015151515</v>
      </c>
      <c r="H48">
        <v>0.4556451613</v>
      </c>
      <c r="I48">
        <v>0.6641791045</v>
      </c>
    </row>
    <row r="49" ht="13.5" customHeight="1" spans="1:9">
      <c r="A49" s="27">
        <v>202305</v>
      </c>
      <c r="B49" t="s">
        <v>62</v>
      </c>
      <c r="C49" t="s">
        <v>570</v>
      </c>
      <c r="D49" t="s">
        <v>91</v>
      </c>
      <c r="E49">
        <v>0.2788104089</v>
      </c>
      <c r="F49">
        <v>0.2260273973</v>
      </c>
      <c r="G49">
        <v>0.2749244713</v>
      </c>
      <c r="H49">
        <v>0.3129251701</v>
      </c>
      <c r="I49">
        <v>0.5239923225</v>
      </c>
    </row>
    <row r="50" ht="13.5" customHeight="1" spans="1:9">
      <c r="A50" s="27">
        <v>202305</v>
      </c>
      <c r="B50" t="s">
        <v>42</v>
      </c>
      <c r="C50" t="s">
        <v>571</v>
      </c>
      <c r="D50" t="s">
        <v>70</v>
      </c>
      <c r="E50">
        <v>0.488</v>
      </c>
      <c r="F50">
        <v>0.511627907</v>
      </c>
      <c r="G50">
        <v>0.4095238095</v>
      </c>
      <c r="H50">
        <v>0.4566473988</v>
      </c>
      <c r="I50">
        <v>0.6509433962</v>
      </c>
    </row>
    <row r="51" ht="13.5" customHeight="1" spans="1:9">
      <c r="A51" s="27">
        <v>202305</v>
      </c>
      <c r="B51" t="s">
        <v>42</v>
      </c>
      <c r="C51" t="s">
        <v>572</v>
      </c>
      <c r="D51" t="s">
        <v>46</v>
      </c>
      <c r="E51">
        <v>0.1130952381</v>
      </c>
      <c r="F51">
        <v>0.1829268293</v>
      </c>
      <c r="G51">
        <v>0.5102040816</v>
      </c>
      <c r="H51">
        <v>0.2564102564</v>
      </c>
      <c r="I51">
        <v>0.4013605442</v>
      </c>
    </row>
    <row r="52" ht="13.5" customHeight="1" spans="1:9">
      <c r="A52" s="27">
        <v>202305</v>
      </c>
      <c r="B52" t="s">
        <v>42</v>
      </c>
      <c r="C52" t="s">
        <v>573</v>
      </c>
      <c r="D52" t="s">
        <v>44</v>
      </c>
      <c r="E52">
        <v>0.1259259259</v>
      </c>
      <c r="F52">
        <v>0.2602739726</v>
      </c>
      <c r="G52">
        <v>0.2739726027</v>
      </c>
      <c r="H52">
        <v>0</v>
      </c>
      <c r="I52">
        <v>0</v>
      </c>
    </row>
    <row r="53" ht="13.5" customHeight="1" spans="1:9">
      <c r="A53" s="27">
        <v>202305</v>
      </c>
      <c r="B53" t="s">
        <v>87</v>
      </c>
      <c r="C53" t="s">
        <v>574</v>
      </c>
      <c r="D53" t="s">
        <v>97</v>
      </c>
      <c r="E53">
        <v>0.2872928177</v>
      </c>
      <c r="F53">
        <v>0.1463414634</v>
      </c>
      <c r="G53">
        <v>0.3302325581</v>
      </c>
      <c r="H53">
        <v>0.4240837696</v>
      </c>
      <c r="I53">
        <v>0.5862068966</v>
      </c>
    </row>
    <row r="54" ht="13.5" customHeight="1" spans="1:9">
      <c r="A54" s="27">
        <v>202305</v>
      </c>
      <c r="B54" t="s">
        <v>87</v>
      </c>
      <c r="C54" t="s">
        <v>575</v>
      </c>
      <c r="D54" t="s">
        <v>119</v>
      </c>
      <c r="E54">
        <v>0.384180791</v>
      </c>
      <c r="F54">
        <v>0.5222222222</v>
      </c>
      <c r="G54">
        <v>0.5818181818</v>
      </c>
      <c r="H54">
        <v>0.4975124378</v>
      </c>
      <c r="I54">
        <v>0.4415584416</v>
      </c>
    </row>
    <row r="55" ht="13.5" customHeight="1" spans="1:9">
      <c r="A55" s="27">
        <v>202305</v>
      </c>
      <c r="B55" t="s">
        <v>42</v>
      </c>
      <c r="C55" t="s">
        <v>576</v>
      </c>
      <c r="D55" t="s">
        <v>69</v>
      </c>
      <c r="E55">
        <v>0.3394495413</v>
      </c>
      <c r="F55">
        <v>0.6973684211</v>
      </c>
      <c r="G55">
        <v>0.5045454545</v>
      </c>
      <c r="H55">
        <v>0.4587155963</v>
      </c>
      <c r="I55">
        <v>0.3888888889</v>
      </c>
    </row>
    <row r="56" ht="13.5" customHeight="1" spans="1:9">
      <c r="A56" s="27">
        <v>202305</v>
      </c>
      <c r="B56" t="s">
        <v>101</v>
      </c>
      <c r="C56" t="s">
        <v>577</v>
      </c>
      <c r="D56" t="s">
        <v>102</v>
      </c>
      <c r="E56">
        <v>0.156626506</v>
      </c>
      <c r="F56">
        <v>0.4</v>
      </c>
      <c r="G56">
        <v>0.3816793893</v>
      </c>
      <c r="H56">
        <v>0.4335378323</v>
      </c>
      <c r="I56">
        <v>0.4944852941</v>
      </c>
    </row>
    <row r="57" ht="13.5" customHeight="1" spans="1:9">
      <c r="A57" s="27">
        <v>202305</v>
      </c>
      <c r="B57" t="s">
        <v>42</v>
      </c>
      <c r="C57" t="s">
        <v>578</v>
      </c>
      <c r="D57" t="s">
        <v>104</v>
      </c>
      <c r="E57">
        <v>0.5051020408</v>
      </c>
      <c r="F57">
        <v>0.1904761905</v>
      </c>
      <c r="G57">
        <v>0.5178997613</v>
      </c>
      <c r="H57">
        <v>0.5688976378</v>
      </c>
      <c r="I57">
        <v>0.6342229199</v>
      </c>
    </row>
    <row r="58" ht="13.5" customHeight="1" spans="1:9">
      <c r="A58" s="27">
        <v>202305</v>
      </c>
      <c r="B58" t="s">
        <v>42</v>
      </c>
      <c r="C58" t="s">
        <v>579</v>
      </c>
      <c r="D58" t="s">
        <v>67</v>
      </c>
      <c r="E58">
        <v>0.2235772358</v>
      </c>
      <c r="F58">
        <v>0.1376146789</v>
      </c>
      <c r="G58">
        <v>0.3697270471</v>
      </c>
      <c r="H58">
        <v>0.426183844</v>
      </c>
      <c r="I58">
        <v>0.4133016627</v>
      </c>
    </row>
    <row r="59" ht="13.5" customHeight="1" spans="1:9">
      <c r="A59" s="27">
        <v>202305</v>
      </c>
      <c r="B59" t="s">
        <v>42</v>
      </c>
      <c r="C59" t="s">
        <v>524</v>
      </c>
      <c r="D59" t="s">
        <v>72</v>
      </c>
      <c r="E59">
        <v>0.3168316832</v>
      </c>
      <c r="F59">
        <v>0.4090909091</v>
      </c>
      <c r="G59">
        <v>0.4444444444</v>
      </c>
      <c r="H59">
        <v>0.5873015873</v>
      </c>
      <c r="I59">
        <v>0.5901287554</v>
      </c>
    </row>
    <row r="60" ht="13.5" customHeight="1" spans="1:9">
      <c r="A60" s="27">
        <v>202305</v>
      </c>
      <c r="B60" t="s">
        <v>42</v>
      </c>
      <c r="C60" t="s">
        <v>580</v>
      </c>
      <c r="D60" t="s">
        <v>43</v>
      </c>
      <c r="E60">
        <v>0.1919191919</v>
      </c>
      <c r="F60">
        <v>0.1607142857</v>
      </c>
      <c r="G60">
        <v>0.2307692308</v>
      </c>
      <c r="H60">
        <v>0</v>
      </c>
      <c r="I60">
        <v>0</v>
      </c>
    </row>
    <row r="61" ht="13.5" customHeight="1" spans="1:9">
      <c r="A61" s="27">
        <v>202305</v>
      </c>
      <c r="B61" t="s">
        <v>42</v>
      </c>
      <c r="C61" t="s">
        <v>581</v>
      </c>
      <c r="D61" t="s">
        <v>53</v>
      </c>
      <c r="E61">
        <v>0.3157894737</v>
      </c>
      <c r="F61">
        <v>0.3275862069</v>
      </c>
      <c r="G61">
        <v>0.2601626016</v>
      </c>
      <c r="H61">
        <v>0.3968253968</v>
      </c>
      <c r="I61">
        <v>0.4041666667</v>
      </c>
    </row>
    <row r="62" ht="13.5" customHeight="1" spans="1:9">
      <c r="A62" s="27">
        <v>202305</v>
      </c>
      <c r="B62" t="s">
        <v>101</v>
      </c>
      <c r="C62" t="s">
        <v>582</v>
      </c>
      <c r="D62" t="s">
        <v>118</v>
      </c>
      <c r="E62">
        <v>0.4830917874</v>
      </c>
      <c r="F62">
        <v>0.3604651163</v>
      </c>
      <c r="G62">
        <v>0.4615384615</v>
      </c>
      <c r="H62">
        <v>0.439688716</v>
      </c>
      <c r="I62">
        <v>0.4982698962</v>
      </c>
    </row>
    <row r="63" ht="13.5" customHeight="1" spans="1:9">
      <c r="A63" s="27">
        <v>202305</v>
      </c>
      <c r="B63" t="s">
        <v>87</v>
      </c>
      <c r="C63" t="s">
        <v>583</v>
      </c>
      <c r="D63" t="s">
        <v>117</v>
      </c>
      <c r="E63">
        <v>0.3648648649</v>
      </c>
      <c r="F63">
        <v>0.265060241</v>
      </c>
      <c r="G63">
        <v>0.3618677043</v>
      </c>
      <c r="H63">
        <v>0.463878327</v>
      </c>
      <c r="I63">
        <v>0.432748538</v>
      </c>
    </row>
    <row r="64" ht="13.5" customHeight="1" spans="1:9">
      <c r="A64" s="27">
        <v>202305</v>
      </c>
      <c r="B64" t="s">
        <v>58</v>
      </c>
      <c r="C64" t="s">
        <v>584</v>
      </c>
      <c r="D64" t="s">
        <v>59</v>
      </c>
      <c r="E64">
        <v>0.5490196078</v>
      </c>
      <c r="F64">
        <v>0.5913043478</v>
      </c>
      <c r="G64">
        <v>0.6037735849</v>
      </c>
      <c r="H64">
        <v>0.7022222222</v>
      </c>
      <c r="I64">
        <v>0.5252525253</v>
      </c>
    </row>
    <row r="65" ht="13.5" customHeight="1" spans="1:9">
      <c r="A65" s="27">
        <v>202305</v>
      </c>
      <c r="B65" t="s">
        <v>29</v>
      </c>
      <c r="C65" t="s">
        <v>585</v>
      </c>
      <c r="D65" t="s">
        <v>66</v>
      </c>
      <c r="E65">
        <v>0.317679558</v>
      </c>
      <c r="F65">
        <v>0.4591836735</v>
      </c>
      <c r="G65">
        <v>0.5685483871</v>
      </c>
      <c r="H65">
        <v>0.5288888889</v>
      </c>
      <c r="I65">
        <v>0.5318471338</v>
      </c>
    </row>
    <row r="66" ht="13.5" customHeight="1" spans="1:9">
      <c r="A66" s="27">
        <v>202305</v>
      </c>
      <c r="B66" t="s">
        <v>62</v>
      </c>
      <c r="C66" t="s">
        <v>586</v>
      </c>
      <c r="D66" t="s">
        <v>95</v>
      </c>
      <c r="E66">
        <v>0.3644859813</v>
      </c>
      <c r="F66">
        <v>0.2444444444</v>
      </c>
      <c r="G66">
        <v>0.3466666667</v>
      </c>
      <c r="H66">
        <v>0.3480176211</v>
      </c>
      <c r="I66">
        <v>0.4411764706</v>
      </c>
    </row>
    <row r="67" ht="13.5" customHeight="1" spans="1:9">
      <c r="A67" s="27">
        <v>202305</v>
      </c>
      <c r="B67" t="s">
        <v>87</v>
      </c>
      <c r="C67" t="s">
        <v>587</v>
      </c>
      <c r="D67" t="s">
        <v>120</v>
      </c>
      <c r="E67">
        <v>0.3483146067</v>
      </c>
      <c r="F67">
        <v>0.3703703704</v>
      </c>
      <c r="G67">
        <v>0.6363636364</v>
      </c>
      <c r="H67">
        <v>0.5386819484</v>
      </c>
      <c r="I67">
        <v>0.6125356125</v>
      </c>
    </row>
    <row r="68" ht="13.5" customHeight="1" spans="1:9">
      <c r="A68" s="27">
        <v>202305</v>
      </c>
      <c r="B68" t="s">
        <v>29</v>
      </c>
      <c r="C68" t="s">
        <v>588</v>
      </c>
      <c r="D68" t="s">
        <v>33</v>
      </c>
      <c r="E68">
        <v>0.3176470588</v>
      </c>
      <c r="F68">
        <v>0.2553191489</v>
      </c>
      <c r="G68">
        <v>0.3521126761</v>
      </c>
      <c r="H68">
        <v>0.4234693878</v>
      </c>
      <c r="I68">
        <v>0.4509803922</v>
      </c>
    </row>
    <row r="69" ht="13.5" customHeight="1" spans="1:9">
      <c r="A69" s="27">
        <v>202305</v>
      </c>
      <c r="B69" t="s">
        <v>62</v>
      </c>
      <c r="C69" t="s">
        <v>589</v>
      </c>
      <c r="D69" t="s">
        <v>105</v>
      </c>
      <c r="E69">
        <v>0.3263157895</v>
      </c>
      <c r="F69">
        <v>0.3288590604</v>
      </c>
      <c r="G69">
        <v>0.3978494624</v>
      </c>
      <c r="H69">
        <v>0.4403292181</v>
      </c>
      <c r="I69">
        <v>0.4782608696</v>
      </c>
    </row>
    <row r="70" ht="13.5" customHeight="1" spans="1:9">
      <c r="A70" s="27">
        <v>202305</v>
      </c>
      <c r="B70" t="s">
        <v>87</v>
      </c>
      <c r="C70" t="s">
        <v>590</v>
      </c>
      <c r="D70" t="s">
        <v>116</v>
      </c>
      <c r="G70">
        <v>0.2980769231</v>
      </c>
      <c r="H70">
        <v>0.4610169492</v>
      </c>
      <c r="I70">
        <v>0.4134078212</v>
      </c>
    </row>
    <row r="71" ht="13.5" customHeight="1" spans="1:9">
      <c r="A71" s="27">
        <v>202305</v>
      </c>
      <c r="B71" t="s">
        <v>42</v>
      </c>
      <c r="C71" t="s">
        <v>591</v>
      </c>
      <c r="D71" t="s">
        <v>78</v>
      </c>
      <c r="H71">
        <v>0.393442623</v>
      </c>
      <c r="I71">
        <v>0.4659863946</v>
      </c>
    </row>
    <row r="72" ht="13.5" customHeight="1" spans="1:9">
      <c r="A72" s="27">
        <v>202305</v>
      </c>
      <c r="B72" t="s">
        <v>29</v>
      </c>
      <c r="C72" t="s">
        <v>592</v>
      </c>
      <c r="D72" t="s">
        <v>40</v>
      </c>
      <c r="H72">
        <v>0.4024390244</v>
      </c>
      <c r="I72">
        <v>0.3481481481</v>
      </c>
    </row>
    <row r="73" ht="13.5" customHeight="1" spans="1:9">
      <c r="A73" s="27">
        <v>202305</v>
      </c>
      <c r="B73" t="s">
        <v>87</v>
      </c>
      <c r="C73" t="s">
        <v>593</v>
      </c>
      <c r="D73" t="s">
        <v>99</v>
      </c>
      <c r="I73">
        <v>0.4640522876</v>
      </c>
    </row>
    <row r="74" ht="13.5" customHeight="1" spans="1:9">
      <c r="A74" s="27">
        <v>202305</v>
      </c>
      <c r="B74" t="s">
        <v>42</v>
      </c>
      <c r="C74" t="s">
        <v>594</v>
      </c>
      <c r="D74" t="s">
        <v>45</v>
      </c>
      <c r="I74">
        <v>0.2159090909</v>
      </c>
    </row>
    <row r="75" ht="13.5" customHeight="1" spans="1:9">
      <c r="A75" s="27">
        <v>202305</v>
      </c>
      <c r="B75" t="s">
        <v>62</v>
      </c>
      <c r="C75" t="s">
        <v>595</v>
      </c>
      <c r="D75" t="s">
        <v>115</v>
      </c>
      <c r="I75">
        <v>0.4990689013</v>
      </c>
    </row>
    <row r="76" ht="13.5" customHeight="1" spans="1:9">
      <c r="A76" s="27">
        <v>202305</v>
      </c>
      <c r="B76" t="s">
        <v>42</v>
      </c>
      <c r="C76" t="s">
        <v>596</v>
      </c>
      <c r="D76" t="s">
        <v>54</v>
      </c>
      <c r="I76">
        <v>0.4423076923</v>
      </c>
    </row>
    <row r="77" ht="13.5" customHeight="1" spans="1:9">
      <c r="A77" s="27">
        <v>202305</v>
      </c>
      <c r="B77" t="s">
        <v>87</v>
      </c>
      <c r="C77" t="s">
        <v>597</v>
      </c>
      <c r="D77" t="s">
        <v>88</v>
      </c>
      <c r="H77">
        <v>0.375</v>
      </c>
      <c r="I77">
        <v>0.3240223464</v>
      </c>
    </row>
    <row r="78" ht="13.5" customHeight="1" spans="1:9">
      <c r="A78" s="27">
        <v>202305</v>
      </c>
      <c r="B78" t="s">
        <v>87</v>
      </c>
      <c r="C78" t="s">
        <v>598</v>
      </c>
      <c r="D78" t="s">
        <v>103</v>
      </c>
      <c r="H78">
        <v>0.4268292683</v>
      </c>
      <c r="I78">
        <v>0.5078534031</v>
      </c>
    </row>
    <row r="79" ht="13.5" customHeight="1" spans="1:9">
      <c r="A79" s="27">
        <v>202305</v>
      </c>
      <c r="B79" t="s">
        <v>80</v>
      </c>
      <c r="C79" t="s">
        <v>599</v>
      </c>
      <c r="D79" t="s">
        <v>98</v>
      </c>
      <c r="E79">
        <v>0.538961039</v>
      </c>
      <c r="F79">
        <v>1.2467532468</v>
      </c>
      <c r="G79">
        <v>0.8526315789</v>
      </c>
      <c r="H79">
        <v>0.5289473684</v>
      </c>
      <c r="I79">
        <v>1.723880597</v>
      </c>
    </row>
    <row r="80" ht="13.5" customHeight="1" spans="1:9">
      <c r="A80" s="27">
        <v>202305</v>
      </c>
      <c r="B80" t="s">
        <v>80</v>
      </c>
      <c r="C80" t="s">
        <v>600</v>
      </c>
      <c r="D80" t="s">
        <v>90</v>
      </c>
      <c r="E80">
        <v>0.1935483871</v>
      </c>
      <c r="F80">
        <v>6.3125</v>
      </c>
      <c r="G80">
        <v>0.4406779661</v>
      </c>
      <c r="H80">
        <v>0.1672597865</v>
      </c>
      <c r="I80">
        <v>0.2704918033</v>
      </c>
    </row>
    <row r="81" ht="13.5" customHeight="1" spans="1:9">
      <c r="A81" s="27">
        <v>202305</v>
      </c>
      <c r="B81" t="s">
        <v>80</v>
      </c>
      <c r="C81" t="s">
        <v>601</v>
      </c>
      <c r="D81" t="s">
        <v>108</v>
      </c>
      <c r="E81">
        <v>0.63</v>
      </c>
      <c r="F81">
        <v>1.4838709677</v>
      </c>
      <c r="G81">
        <v>0.4416666667</v>
      </c>
      <c r="H81">
        <v>0.4896907216</v>
      </c>
      <c r="I81">
        <v>0.0697050938</v>
      </c>
    </row>
    <row r="82" ht="13.5" customHeight="1" spans="1:9">
      <c r="A82" s="27">
        <v>202305</v>
      </c>
      <c r="B82" t="s">
        <v>80</v>
      </c>
      <c r="C82" t="s">
        <v>602</v>
      </c>
      <c r="D82" t="s">
        <v>84</v>
      </c>
      <c r="E82">
        <v>0.2169421488</v>
      </c>
      <c r="F82">
        <v>0.3458646617</v>
      </c>
      <c r="G82">
        <v>0.5182648402</v>
      </c>
      <c r="H82">
        <v>0.1084598698</v>
      </c>
      <c r="I82">
        <v>2.4074074074</v>
      </c>
    </row>
    <row r="83" ht="13.5" customHeight="1" spans="1:9">
      <c r="A83" s="27">
        <v>202305</v>
      </c>
      <c r="B83" t="s">
        <v>80</v>
      </c>
      <c r="C83" t="s">
        <v>603</v>
      </c>
      <c r="D83" t="s">
        <v>96</v>
      </c>
      <c r="E83">
        <v>0.4030710173</v>
      </c>
      <c r="F83">
        <v>0.4378698225</v>
      </c>
      <c r="G83">
        <v>0.23125</v>
      </c>
      <c r="H83">
        <v>1.03930131</v>
      </c>
      <c r="I83">
        <v>0.5326086957</v>
      </c>
    </row>
    <row r="84" ht="13.5" customHeight="1" spans="1:9">
      <c r="A84" s="27">
        <v>202305</v>
      </c>
      <c r="B84" t="s">
        <v>80</v>
      </c>
      <c r="C84" t="s">
        <v>604</v>
      </c>
      <c r="D84" t="s">
        <v>106</v>
      </c>
      <c r="E84">
        <v>0.3389473684</v>
      </c>
      <c r="F84">
        <v>0.725</v>
      </c>
      <c r="G84">
        <v>0.7637130802</v>
      </c>
      <c r="H84">
        <v>0.3843212237</v>
      </c>
      <c r="I84">
        <v>0.9612403101</v>
      </c>
    </row>
    <row r="85" ht="13.5" customHeight="1" spans="1:9">
      <c r="A85" s="27">
        <v>202305</v>
      </c>
      <c r="B85" t="s">
        <v>80</v>
      </c>
      <c r="C85" t="s">
        <v>605</v>
      </c>
      <c r="D85" s="28" t="s">
        <v>81</v>
      </c>
      <c r="E85">
        <v>0.2666666667</v>
      </c>
      <c r="F85">
        <v>3.5</v>
      </c>
      <c r="G85">
        <v>0.156504065</v>
      </c>
      <c r="H85">
        <v>0.3361344538</v>
      </c>
      <c r="I85">
        <v>2.0909090909</v>
      </c>
    </row>
  </sheetData>
  <hyperlinks>
    <hyperlink ref="D42" r:id="rId1" display="huong.lethu@hocnghiepvu.com"/>
    <hyperlink ref="D85" r:id="rId2" display="thuy.lethu@hocnghiepvu.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85"/>
  <sheetViews>
    <sheetView workbookViewId="0">
      <selection activeCell="A1" sqref="A1"/>
    </sheetView>
  </sheetViews>
  <sheetFormatPr defaultColWidth="14.4333333333333" defaultRowHeight="15" customHeight="1"/>
  <cols>
    <col min="4" max="4" width="32.4333333333333" customWidth="1"/>
  </cols>
  <sheetData>
    <row r="1" ht="13.5" customHeight="1" spans="1:16">
      <c r="A1" s="26" t="s">
        <v>2</v>
      </c>
      <c r="B1" s="26" t="s">
        <v>4</v>
      </c>
      <c r="C1" s="26" t="s">
        <v>498</v>
      </c>
      <c r="D1" s="26" t="s">
        <v>5</v>
      </c>
      <c r="E1" s="26" t="s">
        <v>511</v>
      </c>
      <c r="F1" s="26" t="s">
        <v>512</v>
      </c>
      <c r="G1" s="26" t="s">
        <v>513</v>
      </c>
      <c r="H1" s="26" t="s">
        <v>514</v>
      </c>
      <c r="I1" s="26" t="s">
        <v>515</v>
      </c>
      <c r="J1" s="26" t="s">
        <v>516</v>
      </c>
      <c r="K1" s="26" t="s">
        <v>517</v>
      </c>
      <c r="L1" s="26" t="s">
        <v>518</v>
      </c>
      <c r="M1" s="26" t="s">
        <v>519</v>
      </c>
      <c r="N1" s="26" t="s">
        <v>520</v>
      </c>
      <c r="O1" s="26" t="s">
        <v>521</v>
      </c>
      <c r="P1" s="26" t="s">
        <v>522</v>
      </c>
    </row>
    <row r="2" ht="13.5" customHeight="1" spans="1:9">
      <c r="A2" s="27">
        <v>202305</v>
      </c>
      <c r="B2" t="s">
        <v>58</v>
      </c>
      <c r="C2" t="s">
        <v>523</v>
      </c>
      <c r="D2" t="s">
        <v>82</v>
      </c>
      <c r="E2">
        <v>360</v>
      </c>
      <c r="F2">
        <v>153</v>
      </c>
      <c r="G2">
        <v>327</v>
      </c>
      <c r="H2">
        <v>401</v>
      </c>
      <c r="I2">
        <v>367</v>
      </c>
    </row>
    <row r="3" ht="13.5" customHeight="1" spans="1:9">
      <c r="A3" s="27">
        <v>202305</v>
      </c>
      <c r="B3" t="s">
        <v>29</v>
      </c>
      <c r="C3" t="s">
        <v>524</v>
      </c>
      <c r="D3" t="s">
        <v>72</v>
      </c>
      <c r="E3">
        <v>524</v>
      </c>
      <c r="F3">
        <v>267</v>
      </c>
      <c r="G3">
        <v>451</v>
      </c>
      <c r="H3">
        <v>465</v>
      </c>
      <c r="I3">
        <v>447</v>
      </c>
    </row>
    <row r="4" ht="13.5" customHeight="1" spans="1:9">
      <c r="A4" s="27">
        <v>202305</v>
      </c>
      <c r="B4" t="s">
        <v>58</v>
      </c>
      <c r="C4" t="s">
        <v>525</v>
      </c>
      <c r="D4" t="s">
        <v>65</v>
      </c>
      <c r="E4">
        <v>353</v>
      </c>
      <c r="F4">
        <v>152</v>
      </c>
      <c r="G4">
        <v>439</v>
      </c>
      <c r="H4">
        <v>476</v>
      </c>
      <c r="I4">
        <v>388</v>
      </c>
    </row>
    <row r="5" ht="13.5" customHeight="1" spans="1:9">
      <c r="A5" s="27">
        <v>202305</v>
      </c>
      <c r="B5" t="s">
        <v>58</v>
      </c>
      <c r="C5" t="s">
        <v>526</v>
      </c>
      <c r="D5" t="s">
        <v>73</v>
      </c>
      <c r="E5">
        <v>510</v>
      </c>
      <c r="F5">
        <v>190</v>
      </c>
      <c r="G5">
        <v>430</v>
      </c>
      <c r="H5">
        <v>477</v>
      </c>
      <c r="I5">
        <v>0</v>
      </c>
    </row>
    <row r="6" ht="13.5" customHeight="1" spans="1:9">
      <c r="A6" s="27">
        <v>202305</v>
      </c>
      <c r="B6" t="s">
        <v>87</v>
      </c>
      <c r="C6" t="s">
        <v>527</v>
      </c>
      <c r="D6" t="s">
        <v>110</v>
      </c>
      <c r="E6">
        <v>204</v>
      </c>
      <c r="F6">
        <v>83</v>
      </c>
      <c r="G6">
        <v>279</v>
      </c>
      <c r="H6">
        <v>229</v>
      </c>
      <c r="I6">
        <v>287</v>
      </c>
    </row>
    <row r="7" ht="13.5" customHeight="1" spans="1:9">
      <c r="A7" s="27">
        <v>202305</v>
      </c>
      <c r="B7" t="s">
        <v>58</v>
      </c>
      <c r="C7" t="s">
        <v>528</v>
      </c>
      <c r="D7" t="s">
        <v>77</v>
      </c>
      <c r="E7">
        <v>462</v>
      </c>
      <c r="F7">
        <v>271</v>
      </c>
      <c r="G7">
        <v>553</v>
      </c>
      <c r="H7">
        <v>449</v>
      </c>
      <c r="I7">
        <v>534</v>
      </c>
    </row>
    <row r="8" ht="13.5" customHeight="1" spans="1:9">
      <c r="A8" s="27">
        <v>202305</v>
      </c>
      <c r="B8" t="s">
        <v>29</v>
      </c>
      <c r="C8" t="s">
        <v>529</v>
      </c>
      <c r="D8" t="s">
        <v>71</v>
      </c>
      <c r="E8">
        <v>560</v>
      </c>
      <c r="F8">
        <v>238</v>
      </c>
      <c r="G8">
        <v>466</v>
      </c>
      <c r="H8">
        <v>452</v>
      </c>
      <c r="I8">
        <v>725</v>
      </c>
    </row>
    <row r="9" ht="13.5" customHeight="1" spans="1:9">
      <c r="A9" s="27">
        <v>202305</v>
      </c>
      <c r="B9" t="s">
        <v>87</v>
      </c>
      <c r="C9" t="s">
        <v>530</v>
      </c>
      <c r="D9" t="s">
        <v>107</v>
      </c>
      <c r="G9">
        <v>177</v>
      </c>
      <c r="H9">
        <v>222</v>
      </c>
      <c r="I9">
        <v>284</v>
      </c>
    </row>
    <row r="10" ht="13.5" customHeight="1" spans="1:9">
      <c r="A10" s="27">
        <v>202305</v>
      </c>
      <c r="B10" t="s">
        <v>29</v>
      </c>
      <c r="C10" t="s">
        <v>531</v>
      </c>
      <c r="D10" t="s">
        <v>83</v>
      </c>
      <c r="E10">
        <v>619</v>
      </c>
      <c r="F10">
        <v>236</v>
      </c>
      <c r="G10">
        <v>573</v>
      </c>
      <c r="H10">
        <v>669</v>
      </c>
      <c r="I10">
        <v>714</v>
      </c>
    </row>
    <row r="11" ht="13.5" customHeight="1" spans="1:9">
      <c r="A11" s="27">
        <v>202305</v>
      </c>
      <c r="B11" t="s">
        <v>29</v>
      </c>
      <c r="C11" t="s">
        <v>532</v>
      </c>
      <c r="D11" t="s">
        <v>34</v>
      </c>
      <c r="E11">
        <v>239</v>
      </c>
      <c r="F11">
        <v>149</v>
      </c>
      <c r="G11">
        <v>244</v>
      </c>
      <c r="H11">
        <v>347</v>
      </c>
      <c r="I11">
        <v>358</v>
      </c>
    </row>
    <row r="12" ht="13.5" customHeight="1" spans="1:9">
      <c r="A12" s="27">
        <v>202305</v>
      </c>
      <c r="B12" t="s">
        <v>29</v>
      </c>
      <c r="C12" t="s">
        <v>533</v>
      </c>
      <c r="D12" t="s">
        <v>32</v>
      </c>
      <c r="E12">
        <v>195</v>
      </c>
      <c r="F12">
        <v>40</v>
      </c>
      <c r="G12">
        <v>36</v>
      </c>
      <c r="H12">
        <v>143</v>
      </c>
      <c r="I12">
        <v>191</v>
      </c>
    </row>
    <row r="13" ht="13.5" customHeight="1" spans="1:9">
      <c r="A13" s="27">
        <v>202305</v>
      </c>
      <c r="B13" t="s">
        <v>87</v>
      </c>
      <c r="C13" t="s">
        <v>534</v>
      </c>
      <c r="D13" t="s">
        <v>112</v>
      </c>
      <c r="E13">
        <v>251</v>
      </c>
      <c r="F13">
        <v>132</v>
      </c>
      <c r="G13">
        <v>227</v>
      </c>
      <c r="H13">
        <v>223</v>
      </c>
      <c r="I13">
        <v>184</v>
      </c>
    </row>
    <row r="14" ht="13.5" customHeight="1" spans="1:9">
      <c r="A14" s="27">
        <v>202305</v>
      </c>
      <c r="B14" t="s">
        <v>29</v>
      </c>
      <c r="C14" t="s">
        <v>535</v>
      </c>
      <c r="D14" t="s">
        <v>64</v>
      </c>
      <c r="E14">
        <v>380</v>
      </c>
      <c r="F14">
        <v>205</v>
      </c>
      <c r="G14">
        <v>340</v>
      </c>
      <c r="H14">
        <v>323</v>
      </c>
      <c r="I14">
        <v>703</v>
      </c>
    </row>
    <row r="15" ht="13.5" customHeight="1" spans="1:9">
      <c r="A15" s="27">
        <v>202305</v>
      </c>
      <c r="B15" t="s">
        <v>42</v>
      </c>
      <c r="C15" t="s">
        <v>536</v>
      </c>
      <c r="D15" t="s">
        <v>50</v>
      </c>
      <c r="E15">
        <v>320</v>
      </c>
      <c r="F15">
        <v>93</v>
      </c>
      <c r="G15">
        <v>287</v>
      </c>
      <c r="H15">
        <v>306</v>
      </c>
      <c r="I15">
        <v>325</v>
      </c>
    </row>
    <row r="16" ht="13.5" customHeight="1" spans="1:9">
      <c r="A16" s="27">
        <v>202305</v>
      </c>
      <c r="B16" t="s">
        <v>29</v>
      </c>
      <c r="C16" t="s">
        <v>537</v>
      </c>
      <c r="D16" t="s">
        <v>56</v>
      </c>
      <c r="E16">
        <v>318</v>
      </c>
      <c r="F16">
        <v>161</v>
      </c>
      <c r="G16">
        <v>188</v>
      </c>
      <c r="H16">
        <v>347</v>
      </c>
      <c r="I16">
        <v>243</v>
      </c>
    </row>
    <row r="17" ht="13.5" customHeight="1" spans="1:9">
      <c r="A17" s="27">
        <v>202305</v>
      </c>
      <c r="B17" t="s">
        <v>29</v>
      </c>
      <c r="C17" t="s">
        <v>538</v>
      </c>
      <c r="D17" t="s">
        <v>85</v>
      </c>
      <c r="E17">
        <v>501</v>
      </c>
      <c r="F17">
        <v>162</v>
      </c>
      <c r="G17">
        <v>303</v>
      </c>
      <c r="H17">
        <v>339</v>
      </c>
      <c r="I17">
        <v>426</v>
      </c>
    </row>
    <row r="18" ht="13.5" customHeight="1" spans="1:9">
      <c r="A18" s="27">
        <v>202305</v>
      </c>
      <c r="B18" t="s">
        <v>29</v>
      </c>
      <c r="C18" t="s">
        <v>539</v>
      </c>
      <c r="D18" t="s">
        <v>89</v>
      </c>
      <c r="E18">
        <v>540</v>
      </c>
      <c r="F18">
        <v>248</v>
      </c>
      <c r="G18">
        <v>432</v>
      </c>
      <c r="H18">
        <v>372</v>
      </c>
      <c r="I18">
        <v>449</v>
      </c>
    </row>
    <row r="19" ht="13.5" customHeight="1" spans="1:9">
      <c r="A19" s="27">
        <v>202305</v>
      </c>
      <c r="B19" t="s">
        <v>87</v>
      </c>
      <c r="C19" t="s">
        <v>540</v>
      </c>
      <c r="D19" t="s">
        <v>123</v>
      </c>
      <c r="E19">
        <v>232</v>
      </c>
      <c r="F19">
        <v>186</v>
      </c>
      <c r="G19">
        <v>324</v>
      </c>
      <c r="H19">
        <v>367</v>
      </c>
      <c r="I19">
        <v>291</v>
      </c>
    </row>
    <row r="20" ht="13.5" customHeight="1" spans="1:9">
      <c r="A20" s="27">
        <v>202305</v>
      </c>
      <c r="B20" t="s">
        <v>62</v>
      </c>
      <c r="C20" t="s">
        <v>541</v>
      </c>
      <c r="D20" t="s">
        <v>92</v>
      </c>
      <c r="E20">
        <v>378</v>
      </c>
      <c r="F20">
        <v>150</v>
      </c>
      <c r="G20">
        <v>276</v>
      </c>
      <c r="H20">
        <v>268</v>
      </c>
      <c r="I20">
        <v>343</v>
      </c>
    </row>
    <row r="21" ht="13.5" customHeight="1" spans="1:9">
      <c r="A21" s="27">
        <v>202305</v>
      </c>
      <c r="B21" t="s">
        <v>87</v>
      </c>
      <c r="C21" t="s">
        <v>542</v>
      </c>
      <c r="D21" t="s">
        <v>111</v>
      </c>
      <c r="E21">
        <v>215</v>
      </c>
      <c r="F21">
        <v>111</v>
      </c>
      <c r="G21">
        <v>237</v>
      </c>
      <c r="H21">
        <v>87</v>
      </c>
      <c r="I21">
        <v>222</v>
      </c>
    </row>
    <row r="22" ht="13.5" customHeight="1" spans="1:9">
      <c r="A22" s="27">
        <v>202305</v>
      </c>
      <c r="B22" t="s">
        <v>29</v>
      </c>
      <c r="C22" t="s">
        <v>543</v>
      </c>
      <c r="D22" t="s">
        <v>36</v>
      </c>
      <c r="E22">
        <v>309</v>
      </c>
      <c r="F22">
        <v>151</v>
      </c>
      <c r="G22">
        <v>304</v>
      </c>
      <c r="H22">
        <v>251</v>
      </c>
      <c r="I22">
        <v>281</v>
      </c>
    </row>
    <row r="23" ht="13.5" customHeight="1" spans="1:9">
      <c r="A23" s="27">
        <v>202305</v>
      </c>
      <c r="B23" t="s">
        <v>101</v>
      </c>
      <c r="C23" t="s">
        <v>544</v>
      </c>
      <c r="D23" t="s">
        <v>124</v>
      </c>
      <c r="E23">
        <v>572</v>
      </c>
      <c r="F23">
        <v>266</v>
      </c>
      <c r="G23">
        <v>543</v>
      </c>
      <c r="H23">
        <v>565</v>
      </c>
      <c r="I23">
        <v>605</v>
      </c>
    </row>
    <row r="24" ht="13.5" customHeight="1" spans="1:9">
      <c r="A24" s="27">
        <v>202305</v>
      </c>
      <c r="B24" t="s">
        <v>42</v>
      </c>
      <c r="C24" t="s">
        <v>545</v>
      </c>
      <c r="D24" t="s">
        <v>52</v>
      </c>
      <c r="E24">
        <v>291</v>
      </c>
      <c r="F24">
        <v>117</v>
      </c>
      <c r="G24">
        <v>225</v>
      </c>
      <c r="H24">
        <v>179</v>
      </c>
      <c r="I24">
        <v>156</v>
      </c>
    </row>
    <row r="25" ht="13.5" customHeight="1" spans="1:9">
      <c r="A25" s="27">
        <v>202305</v>
      </c>
      <c r="B25" t="s">
        <v>62</v>
      </c>
      <c r="C25" t="s">
        <v>546</v>
      </c>
      <c r="D25" t="s">
        <v>93</v>
      </c>
      <c r="E25">
        <v>306</v>
      </c>
      <c r="F25">
        <v>133</v>
      </c>
      <c r="G25">
        <v>270</v>
      </c>
      <c r="H25">
        <v>327</v>
      </c>
      <c r="I25">
        <v>356</v>
      </c>
    </row>
    <row r="26" ht="13.5" customHeight="1" spans="1:9">
      <c r="A26" s="27">
        <v>202305</v>
      </c>
      <c r="B26" t="s">
        <v>62</v>
      </c>
      <c r="C26" t="s">
        <v>547</v>
      </c>
      <c r="D26" t="s">
        <v>76</v>
      </c>
      <c r="E26">
        <v>320</v>
      </c>
      <c r="F26">
        <v>104</v>
      </c>
      <c r="G26">
        <v>241</v>
      </c>
      <c r="H26">
        <v>219</v>
      </c>
      <c r="I26">
        <v>285</v>
      </c>
    </row>
    <row r="27" ht="13.5" customHeight="1" spans="1:9">
      <c r="A27" s="27">
        <v>202305</v>
      </c>
      <c r="B27" t="s">
        <v>87</v>
      </c>
      <c r="C27" t="s">
        <v>548</v>
      </c>
      <c r="D27" t="s">
        <v>114</v>
      </c>
      <c r="E27">
        <v>230</v>
      </c>
      <c r="F27">
        <v>136</v>
      </c>
      <c r="G27">
        <v>220</v>
      </c>
      <c r="H27">
        <v>265</v>
      </c>
      <c r="I27">
        <v>222</v>
      </c>
    </row>
    <row r="28" ht="13.5" customHeight="1" spans="1:9">
      <c r="A28" s="27">
        <v>202305</v>
      </c>
      <c r="B28" t="s">
        <v>29</v>
      </c>
      <c r="C28" t="s">
        <v>549</v>
      </c>
      <c r="D28" t="s">
        <v>30</v>
      </c>
      <c r="E28">
        <v>307</v>
      </c>
      <c r="F28">
        <v>107</v>
      </c>
      <c r="G28">
        <v>270</v>
      </c>
      <c r="H28">
        <v>197</v>
      </c>
      <c r="I28">
        <v>167</v>
      </c>
    </row>
    <row r="29" ht="13.5" customHeight="1" spans="1:9">
      <c r="A29" s="27">
        <v>202305</v>
      </c>
      <c r="B29" t="s">
        <v>29</v>
      </c>
      <c r="C29" t="s">
        <v>550</v>
      </c>
      <c r="D29" t="s">
        <v>74</v>
      </c>
      <c r="E29">
        <v>546</v>
      </c>
      <c r="F29">
        <v>150</v>
      </c>
      <c r="G29">
        <v>288</v>
      </c>
      <c r="H29">
        <v>330</v>
      </c>
      <c r="I29">
        <v>395</v>
      </c>
    </row>
    <row r="30" ht="13.5" customHeight="1" spans="1:9">
      <c r="A30" s="27">
        <v>202305</v>
      </c>
      <c r="B30" t="s">
        <v>62</v>
      </c>
      <c r="C30" t="s">
        <v>551</v>
      </c>
      <c r="D30" t="s">
        <v>109</v>
      </c>
      <c r="E30">
        <v>227</v>
      </c>
      <c r="F30">
        <v>107</v>
      </c>
      <c r="G30">
        <v>140</v>
      </c>
      <c r="H30">
        <v>151</v>
      </c>
      <c r="I30">
        <v>219</v>
      </c>
    </row>
    <row r="31" ht="13.5" customHeight="1" spans="1:9">
      <c r="A31" s="27">
        <v>202305</v>
      </c>
      <c r="B31" t="s">
        <v>101</v>
      </c>
      <c r="C31" t="s">
        <v>552</v>
      </c>
      <c r="D31" t="s">
        <v>122</v>
      </c>
      <c r="E31">
        <v>452</v>
      </c>
      <c r="F31">
        <v>270</v>
      </c>
      <c r="G31">
        <v>481</v>
      </c>
      <c r="H31">
        <v>450</v>
      </c>
      <c r="I31">
        <v>365</v>
      </c>
    </row>
    <row r="32" ht="13.5" customHeight="1" spans="1:9">
      <c r="A32" s="27">
        <v>202305</v>
      </c>
      <c r="B32" t="s">
        <v>42</v>
      </c>
      <c r="C32" t="s">
        <v>553</v>
      </c>
      <c r="D32" t="s">
        <v>47</v>
      </c>
      <c r="E32">
        <v>156</v>
      </c>
      <c r="F32">
        <v>60</v>
      </c>
      <c r="G32">
        <v>138</v>
      </c>
      <c r="H32">
        <v>109</v>
      </c>
      <c r="I32">
        <v>123</v>
      </c>
    </row>
    <row r="33" ht="13.5" customHeight="1" spans="1:9">
      <c r="A33" s="27">
        <v>202305</v>
      </c>
      <c r="B33" t="s">
        <v>29</v>
      </c>
      <c r="C33" t="s">
        <v>554</v>
      </c>
      <c r="D33" t="s">
        <v>35</v>
      </c>
      <c r="E33">
        <v>208</v>
      </c>
      <c r="F33">
        <v>124</v>
      </c>
      <c r="G33">
        <v>248</v>
      </c>
      <c r="H33">
        <v>203</v>
      </c>
      <c r="I33">
        <v>223</v>
      </c>
    </row>
    <row r="34" ht="13.5" customHeight="1" spans="1:9">
      <c r="A34" s="27">
        <v>202305</v>
      </c>
      <c r="B34" t="s">
        <v>29</v>
      </c>
      <c r="C34" t="s">
        <v>555</v>
      </c>
      <c r="D34" t="s">
        <v>75</v>
      </c>
      <c r="E34">
        <v>312</v>
      </c>
      <c r="F34">
        <v>142</v>
      </c>
      <c r="G34">
        <v>269</v>
      </c>
      <c r="H34">
        <v>282</v>
      </c>
      <c r="I34">
        <v>347</v>
      </c>
    </row>
    <row r="35" ht="13.5" customHeight="1" spans="1:9">
      <c r="A35" s="27">
        <v>202305</v>
      </c>
      <c r="B35" t="s">
        <v>29</v>
      </c>
      <c r="C35" t="s">
        <v>556</v>
      </c>
      <c r="D35" t="s">
        <v>51</v>
      </c>
      <c r="E35">
        <v>348</v>
      </c>
      <c r="F35">
        <v>140</v>
      </c>
      <c r="G35">
        <v>281</v>
      </c>
      <c r="H35">
        <v>298</v>
      </c>
      <c r="I35">
        <v>292</v>
      </c>
    </row>
    <row r="36" ht="13.5" customHeight="1" spans="1:9">
      <c r="A36" s="27">
        <v>202305</v>
      </c>
      <c r="B36" t="s">
        <v>87</v>
      </c>
      <c r="C36" t="s">
        <v>557</v>
      </c>
      <c r="D36" t="s">
        <v>94</v>
      </c>
      <c r="E36">
        <v>201</v>
      </c>
      <c r="F36">
        <v>120</v>
      </c>
      <c r="G36">
        <v>298</v>
      </c>
      <c r="H36">
        <v>383</v>
      </c>
      <c r="I36">
        <v>380</v>
      </c>
    </row>
    <row r="37" ht="13.5" customHeight="1" spans="1:9">
      <c r="A37" s="27">
        <v>202305</v>
      </c>
      <c r="B37" t="s">
        <v>62</v>
      </c>
      <c r="C37" t="s">
        <v>558</v>
      </c>
      <c r="D37" t="s">
        <v>63</v>
      </c>
      <c r="E37">
        <v>127</v>
      </c>
      <c r="F37">
        <v>74</v>
      </c>
      <c r="G37">
        <v>134</v>
      </c>
      <c r="H37">
        <v>139</v>
      </c>
      <c r="I37">
        <v>0</v>
      </c>
    </row>
    <row r="38" ht="13.5" customHeight="1" spans="1:9">
      <c r="A38" s="27">
        <v>202305</v>
      </c>
      <c r="B38" t="s">
        <v>42</v>
      </c>
      <c r="C38" t="s">
        <v>559</v>
      </c>
      <c r="D38" t="s">
        <v>60</v>
      </c>
      <c r="E38">
        <v>141</v>
      </c>
      <c r="F38">
        <v>105</v>
      </c>
      <c r="G38">
        <v>253</v>
      </c>
      <c r="H38">
        <v>292</v>
      </c>
      <c r="I38">
        <v>299</v>
      </c>
    </row>
    <row r="39" ht="13.5" customHeight="1" spans="1:9">
      <c r="A39" s="27">
        <v>202305</v>
      </c>
      <c r="B39" t="s">
        <v>29</v>
      </c>
      <c r="C39" t="s">
        <v>560</v>
      </c>
      <c r="D39" t="s">
        <v>37</v>
      </c>
      <c r="E39">
        <v>204</v>
      </c>
      <c r="F39">
        <v>151</v>
      </c>
      <c r="G39">
        <v>192</v>
      </c>
      <c r="H39">
        <v>205</v>
      </c>
      <c r="I39">
        <v>249</v>
      </c>
    </row>
    <row r="40" ht="13.5" customHeight="1" spans="1:9">
      <c r="A40" s="27">
        <v>202305</v>
      </c>
      <c r="B40" t="s">
        <v>101</v>
      </c>
      <c r="C40" t="s">
        <v>561</v>
      </c>
      <c r="D40" t="s">
        <v>121</v>
      </c>
      <c r="E40">
        <v>206</v>
      </c>
      <c r="F40">
        <v>61</v>
      </c>
      <c r="G40">
        <v>263</v>
      </c>
      <c r="H40">
        <v>285</v>
      </c>
      <c r="I40">
        <v>315</v>
      </c>
    </row>
    <row r="41" ht="13.5" customHeight="1" spans="1:9">
      <c r="A41" s="27">
        <v>202305</v>
      </c>
      <c r="B41" t="s">
        <v>87</v>
      </c>
      <c r="C41" t="s">
        <v>562</v>
      </c>
      <c r="D41" t="s">
        <v>113</v>
      </c>
      <c r="E41">
        <v>78</v>
      </c>
      <c r="F41">
        <v>82</v>
      </c>
      <c r="G41">
        <v>362</v>
      </c>
      <c r="H41">
        <v>337</v>
      </c>
      <c r="I41">
        <v>407</v>
      </c>
    </row>
    <row r="42" ht="13.5" customHeight="1" spans="1:9">
      <c r="A42" s="27">
        <v>202305</v>
      </c>
      <c r="B42" t="s">
        <v>42</v>
      </c>
      <c r="C42" t="s">
        <v>563</v>
      </c>
      <c r="D42" s="28" t="s">
        <v>49</v>
      </c>
      <c r="E42">
        <v>104</v>
      </c>
      <c r="F42">
        <v>35</v>
      </c>
      <c r="G42">
        <v>226</v>
      </c>
      <c r="H42">
        <v>281</v>
      </c>
      <c r="I42">
        <v>137</v>
      </c>
    </row>
    <row r="43" ht="13.5" customHeight="1" spans="1:9">
      <c r="A43" s="27">
        <v>202305</v>
      </c>
      <c r="B43" t="s">
        <v>29</v>
      </c>
      <c r="C43" t="s">
        <v>564</v>
      </c>
      <c r="D43" t="s">
        <v>39</v>
      </c>
      <c r="E43">
        <v>206</v>
      </c>
      <c r="F43">
        <v>88</v>
      </c>
      <c r="G43">
        <v>166</v>
      </c>
      <c r="H43">
        <v>150</v>
      </c>
      <c r="I43">
        <v>208</v>
      </c>
    </row>
    <row r="44" ht="13.5" customHeight="1" spans="1:9">
      <c r="A44" s="27">
        <v>202305</v>
      </c>
      <c r="B44" t="s">
        <v>29</v>
      </c>
      <c r="C44" t="s">
        <v>565</v>
      </c>
      <c r="D44" t="s">
        <v>31</v>
      </c>
      <c r="E44">
        <v>144</v>
      </c>
      <c r="F44">
        <v>173</v>
      </c>
      <c r="G44">
        <v>320</v>
      </c>
      <c r="H44">
        <v>236</v>
      </c>
      <c r="I44">
        <v>135</v>
      </c>
    </row>
    <row r="45" ht="13.5" customHeight="1" spans="1:9">
      <c r="A45" s="27">
        <v>202305</v>
      </c>
      <c r="B45" t="s">
        <v>29</v>
      </c>
      <c r="C45" t="s">
        <v>566</v>
      </c>
      <c r="D45" t="s">
        <v>38</v>
      </c>
      <c r="E45">
        <v>147</v>
      </c>
      <c r="F45">
        <v>80</v>
      </c>
      <c r="G45">
        <v>188</v>
      </c>
      <c r="H45">
        <v>203</v>
      </c>
      <c r="I45">
        <v>187</v>
      </c>
    </row>
    <row r="46" ht="13.5" customHeight="1" spans="1:9">
      <c r="A46" s="27">
        <v>202305</v>
      </c>
      <c r="B46" t="s">
        <v>42</v>
      </c>
      <c r="C46" t="s">
        <v>567</v>
      </c>
      <c r="D46" t="s">
        <v>55</v>
      </c>
      <c r="E46">
        <v>162</v>
      </c>
      <c r="F46">
        <v>94</v>
      </c>
      <c r="G46">
        <v>243</v>
      </c>
      <c r="H46">
        <v>188</v>
      </c>
      <c r="I46">
        <v>284</v>
      </c>
    </row>
    <row r="47" ht="13.5" customHeight="1" spans="1:9">
      <c r="A47" s="27">
        <v>202305</v>
      </c>
      <c r="B47" t="s">
        <v>42</v>
      </c>
      <c r="C47" t="s">
        <v>568</v>
      </c>
      <c r="D47" t="s">
        <v>48</v>
      </c>
      <c r="E47">
        <v>96</v>
      </c>
      <c r="F47">
        <v>55</v>
      </c>
      <c r="G47">
        <v>150</v>
      </c>
      <c r="H47">
        <v>223</v>
      </c>
      <c r="I47">
        <v>239</v>
      </c>
    </row>
    <row r="48" ht="13.5" customHeight="1" spans="1:9">
      <c r="A48" s="27">
        <v>202305</v>
      </c>
      <c r="B48" t="s">
        <v>29</v>
      </c>
      <c r="C48" t="s">
        <v>569</v>
      </c>
      <c r="D48" t="s">
        <v>68</v>
      </c>
      <c r="E48">
        <v>461</v>
      </c>
      <c r="F48">
        <v>169</v>
      </c>
      <c r="G48">
        <v>264</v>
      </c>
      <c r="H48">
        <v>248</v>
      </c>
      <c r="I48">
        <v>268</v>
      </c>
    </row>
    <row r="49" ht="13.5" customHeight="1" spans="1:9">
      <c r="A49" s="27">
        <v>202305</v>
      </c>
      <c r="B49" t="s">
        <v>62</v>
      </c>
      <c r="C49" t="s">
        <v>570</v>
      </c>
      <c r="D49" t="s">
        <v>91</v>
      </c>
      <c r="E49">
        <v>269</v>
      </c>
      <c r="F49">
        <v>146</v>
      </c>
      <c r="G49">
        <v>331</v>
      </c>
      <c r="H49">
        <v>441</v>
      </c>
      <c r="I49">
        <v>521</v>
      </c>
    </row>
    <row r="50" ht="13.5" customHeight="1" spans="1:9">
      <c r="A50" s="27">
        <v>202305</v>
      </c>
      <c r="B50" t="s">
        <v>42</v>
      </c>
      <c r="C50" t="s">
        <v>571</v>
      </c>
      <c r="D50" t="s">
        <v>70</v>
      </c>
      <c r="E50">
        <v>125</v>
      </c>
      <c r="F50">
        <v>43</v>
      </c>
      <c r="G50">
        <v>105</v>
      </c>
      <c r="H50">
        <v>173</v>
      </c>
      <c r="I50">
        <v>106</v>
      </c>
    </row>
    <row r="51" ht="13.5" customHeight="1" spans="1:9">
      <c r="A51" s="27">
        <v>202305</v>
      </c>
      <c r="B51" t="s">
        <v>42</v>
      </c>
      <c r="C51" t="s">
        <v>572</v>
      </c>
      <c r="D51" t="s">
        <v>46</v>
      </c>
      <c r="E51">
        <v>168</v>
      </c>
      <c r="F51">
        <v>82</v>
      </c>
      <c r="G51">
        <v>196</v>
      </c>
      <c r="H51">
        <v>195</v>
      </c>
      <c r="I51">
        <v>147</v>
      </c>
    </row>
    <row r="52" ht="13.5" customHeight="1" spans="1:9">
      <c r="A52" s="27">
        <v>202305</v>
      </c>
      <c r="B52" t="s">
        <v>42</v>
      </c>
      <c r="C52" t="s">
        <v>573</v>
      </c>
      <c r="D52" t="s">
        <v>44</v>
      </c>
      <c r="E52">
        <v>135</v>
      </c>
      <c r="F52">
        <v>73</v>
      </c>
      <c r="G52">
        <v>73</v>
      </c>
      <c r="H52">
        <v>0</v>
      </c>
      <c r="I52">
        <v>0</v>
      </c>
    </row>
    <row r="53" ht="13.5" customHeight="1" spans="1:9">
      <c r="A53" s="27">
        <v>202305</v>
      </c>
      <c r="B53" t="s">
        <v>87</v>
      </c>
      <c r="C53" t="s">
        <v>574</v>
      </c>
      <c r="D53" t="s">
        <v>97</v>
      </c>
      <c r="E53">
        <v>181</v>
      </c>
      <c r="F53">
        <v>82</v>
      </c>
      <c r="G53">
        <v>215</v>
      </c>
      <c r="H53">
        <v>191</v>
      </c>
      <c r="I53">
        <v>290</v>
      </c>
    </row>
    <row r="54" ht="13.5" customHeight="1" spans="1:9">
      <c r="A54" s="27">
        <v>202305</v>
      </c>
      <c r="B54" t="s">
        <v>87</v>
      </c>
      <c r="C54" t="s">
        <v>575</v>
      </c>
      <c r="D54" t="s">
        <v>119</v>
      </c>
      <c r="E54">
        <v>177</v>
      </c>
      <c r="F54">
        <v>90</v>
      </c>
      <c r="G54">
        <v>165</v>
      </c>
      <c r="H54">
        <v>201</v>
      </c>
      <c r="I54">
        <v>231</v>
      </c>
    </row>
    <row r="55" ht="13.5" customHeight="1" spans="1:9">
      <c r="A55" s="27">
        <v>202305</v>
      </c>
      <c r="B55" t="s">
        <v>42</v>
      </c>
      <c r="C55" t="s">
        <v>576</v>
      </c>
      <c r="D55" t="s">
        <v>69</v>
      </c>
      <c r="E55">
        <v>109</v>
      </c>
      <c r="F55">
        <v>76</v>
      </c>
      <c r="G55">
        <v>220</v>
      </c>
      <c r="H55">
        <v>218</v>
      </c>
      <c r="I55">
        <v>198</v>
      </c>
    </row>
    <row r="56" ht="13.5" customHeight="1" spans="1:9">
      <c r="A56" s="27">
        <v>202305</v>
      </c>
      <c r="B56" t="s">
        <v>101</v>
      </c>
      <c r="C56" t="s">
        <v>577</v>
      </c>
      <c r="D56" t="s">
        <v>102</v>
      </c>
      <c r="E56">
        <v>83</v>
      </c>
      <c r="F56">
        <v>10</v>
      </c>
      <c r="G56">
        <v>262</v>
      </c>
      <c r="H56">
        <v>489</v>
      </c>
      <c r="I56">
        <v>544</v>
      </c>
    </row>
    <row r="57" ht="13.5" customHeight="1" spans="1:9">
      <c r="A57" s="27">
        <v>202305</v>
      </c>
      <c r="B57" t="s">
        <v>42</v>
      </c>
      <c r="C57" t="s">
        <v>578</v>
      </c>
      <c r="D57" t="s">
        <v>104</v>
      </c>
      <c r="E57">
        <v>196</v>
      </c>
      <c r="F57">
        <v>63</v>
      </c>
      <c r="G57">
        <v>419</v>
      </c>
      <c r="H57">
        <v>508</v>
      </c>
      <c r="I57">
        <v>637</v>
      </c>
    </row>
    <row r="58" ht="13.5" customHeight="1" spans="1:9">
      <c r="A58" s="27">
        <v>202305</v>
      </c>
      <c r="B58" t="s">
        <v>42</v>
      </c>
      <c r="C58" t="s">
        <v>579</v>
      </c>
      <c r="D58" t="s">
        <v>67</v>
      </c>
      <c r="E58">
        <v>246</v>
      </c>
      <c r="F58">
        <v>109</v>
      </c>
      <c r="G58">
        <v>403</v>
      </c>
      <c r="H58">
        <v>359</v>
      </c>
      <c r="I58">
        <v>421</v>
      </c>
    </row>
    <row r="59" ht="13.5" customHeight="1" spans="1:9">
      <c r="A59" s="27">
        <v>202305</v>
      </c>
      <c r="B59" t="s">
        <v>42</v>
      </c>
      <c r="C59" t="s">
        <v>524</v>
      </c>
      <c r="D59" t="s">
        <v>72</v>
      </c>
      <c r="E59">
        <v>101</v>
      </c>
      <c r="F59">
        <v>22</v>
      </c>
      <c r="G59">
        <v>252</v>
      </c>
      <c r="H59">
        <v>315</v>
      </c>
      <c r="I59">
        <v>466</v>
      </c>
    </row>
    <row r="60" ht="13.5" customHeight="1" spans="1:9">
      <c r="A60" s="27">
        <v>202305</v>
      </c>
      <c r="B60" t="s">
        <v>42</v>
      </c>
      <c r="C60" t="s">
        <v>580</v>
      </c>
      <c r="D60" t="s">
        <v>43</v>
      </c>
      <c r="E60">
        <v>99</v>
      </c>
      <c r="F60">
        <v>56</v>
      </c>
      <c r="G60">
        <v>91</v>
      </c>
      <c r="H60">
        <v>0</v>
      </c>
      <c r="I60">
        <v>0</v>
      </c>
    </row>
    <row r="61" ht="13.5" customHeight="1" spans="1:9">
      <c r="A61" s="27">
        <v>202305</v>
      </c>
      <c r="B61" t="s">
        <v>42</v>
      </c>
      <c r="C61" t="s">
        <v>581</v>
      </c>
      <c r="D61" t="s">
        <v>53</v>
      </c>
      <c r="E61">
        <v>133</v>
      </c>
      <c r="F61">
        <v>58</v>
      </c>
      <c r="G61">
        <v>246</v>
      </c>
      <c r="H61">
        <v>189</v>
      </c>
      <c r="I61">
        <v>240</v>
      </c>
    </row>
    <row r="62" ht="13.5" customHeight="1" spans="1:9">
      <c r="A62" s="27">
        <v>202305</v>
      </c>
      <c r="B62" t="s">
        <v>101</v>
      </c>
      <c r="C62" t="s">
        <v>582</v>
      </c>
      <c r="D62" t="s">
        <v>118</v>
      </c>
      <c r="E62">
        <v>207</v>
      </c>
      <c r="F62">
        <v>86</v>
      </c>
      <c r="G62">
        <v>208</v>
      </c>
      <c r="H62">
        <v>257</v>
      </c>
      <c r="I62">
        <v>289</v>
      </c>
    </row>
    <row r="63" ht="13.5" customHeight="1" spans="1:9">
      <c r="A63" s="27">
        <v>202305</v>
      </c>
      <c r="B63" t="s">
        <v>87</v>
      </c>
      <c r="C63" t="s">
        <v>583</v>
      </c>
      <c r="D63" t="s">
        <v>117</v>
      </c>
      <c r="E63">
        <v>222</v>
      </c>
      <c r="F63">
        <v>166</v>
      </c>
      <c r="G63">
        <v>257</v>
      </c>
      <c r="H63">
        <v>263</v>
      </c>
      <c r="I63">
        <v>342</v>
      </c>
    </row>
    <row r="64" ht="13.5" customHeight="1" spans="1:9">
      <c r="A64" s="27">
        <v>202305</v>
      </c>
      <c r="B64" t="s">
        <v>58</v>
      </c>
      <c r="C64" t="s">
        <v>584</v>
      </c>
      <c r="D64" t="s">
        <v>59</v>
      </c>
      <c r="E64">
        <v>153</v>
      </c>
      <c r="F64">
        <v>115</v>
      </c>
      <c r="G64">
        <v>212</v>
      </c>
      <c r="H64">
        <v>225</v>
      </c>
      <c r="I64">
        <v>297</v>
      </c>
    </row>
    <row r="65" ht="13.5" customHeight="1" spans="1:9">
      <c r="A65" s="27">
        <v>202305</v>
      </c>
      <c r="B65" t="s">
        <v>29</v>
      </c>
      <c r="C65" t="s">
        <v>585</v>
      </c>
      <c r="D65" t="s">
        <v>66</v>
      </c>
      <c r="E65">
        <v>362</v>
      </c>
      <c r="F65">
        <v>196</v>
      </c>
      <c r="G65">
        <v>248</v>
      </c>
      <c r="H65">
        <v>225</v>
      </c>
      <c r="I65">
        <v>314</v>
      </c>
    </row>
    <row r="66" ht="13.5" customHeight="1" spans="1:9">
      <c r="A66" s="27">
        <v>202305</v>
      </c>
      <c r="B66" t="s">
        <v>62</v>
      </c>
      <c r="C66" t="s">
        <v>586</v>
      </c>
      <c r="D66" t="s">
        <v>95</v>
      </c>
      <c r="E66">
        <v>214</v>
      </c>
      <c r="F66">
        <v>90</v>
      </c>
      <c r="G66">
        <v>225</v>
      </c>
      <c r="H66">
        <v>227</v>
      </c>
      <c r="I66">
        <v>238</v>
      </c>
    </row>
    <row r="67" ht="13.5" customHeight="1" spans="1:9">
      <c r="A67" s="27">
        <v>202305</v>
      </c>
      <c r="B67" t="s">
        <v>87</v>
      </c>
      <c r="C67" t="s">
        <v>587</v>
      </c>
      <c r="D67" t="s">
        <v>120</v>
      </c>
      <c r="E67">
        <v>178</v>
      </c>
      <c r="F67">
        <v>54</v>
      </c>
      <c r="G67">
        <v>286</v>
      </c>
      <c r="H67">
        <v>349</v>
      </c>
      <c r="I67">
        <v>351</v>
      </c>
    </row>
    <row r="68" ht="13.5" customHeight="1" spans="1:9">
      <c r="A68" s="27">
        <v>202305</v>
      </c>
      <c r="B68" t="s">
        <v>29</v>
      </c>
      <c r="C68" t="s">
        <v>588</v>
      </c>
      <c r="D68" t="s">
        <v>33</v>
      </c>
      <c r="E68">
        <v>170</v>
      </c>
      <c r="F68">
        <v>94</v>
      </c>
      <c r="G68">
        <v>142</v>
      </c>
      <c r="H68">
        <v>196</v>
      </c>
      <c r="I68">
        <v>255</v>
      </c>
    </row>
    <row r="69" ht="13.5" customHeight="1" spans="1:9">
      <c r="A69" s="27">
        <v>202305</v>
      </c>
      <c r="B69" t="s">
        <v>62</v>
      </c>
      <c r="C69" t="s">
        <v>589</v>
      </c>
      <c r="D69" t="s">
        <v>105</v>
      </c>
      <c r="E69">
        <v>190</v>
      </c>
      <c r="F69">
        <v>149</v>
      </c>
      <c r="G69">
        <v>279</v>
      </c>
      <c r="H69">
        <v>243</v>
      </c>
      <c r="I69">
        <v>253</v>
      </c>
    </row>
    <row r="70" ht="13.5" customHeight="1" spans="1:9">
      <c r="A70" s="27">
        <v>202305</v>
      </c>
      <c r="B70" t="s">
        <v>87</v>
      </c>
      <c r="C70" t="s">
        <v>590</v>
      </c>
      <c r="D70" t="s">
        <v>116</v>
      </c>
      <c r="G70">
        <v>104</v>
      </c>
      <c r="H70">
        <v>295</v>
      </c>
      <c r="I70">
        <v>358</v>
      </c>
    </row>
    <row r="71" ht="13.5" customHeight="1" spans="1:9">
      <c r="A71" s="27">
        <v>202305</v>
      </c>
      <c r="B71" t="s">
        <v>42</v>
      </c>
      <c r="C71" t="s">
        <v>591</v>
      </c>
      <c r="D71" t="s">
        <v>78</v>
      </c>
      <c r="H71">
        <v>305</v>
      </c>
      <c r="I71">
        <v>294</v>
      </c>
    </row>
    <row r="72" ht="13.5" customHeight="1" spans="1:9">
      <c r="A72" s="27">
        <v>202305</v>
      </c>
      <c r="B72" t="s">
        <v>29</v>
      </c>
      <c r="C72" t="s">
        <v>592</v>
      </c>
      <c r="D72" t="s">
        <v>40</v>
      </c>
      <c r="H72">
        <v>246</v>
      </c>
      <c r="I72">
        <v>270</v>
      </c>
    </row>
    <row r="73" ht="13.5" customHeight="1" spans="1:9">
      <c r="A73" s="27">
        <v>202305</v>
      </c>
      <c r="B73" t="s">
        <v>87</v>
      </c>
      <c r="C73" t="s">
        <v>593</v>
      </c>
      <c r="D73" t="s">
        <v>99</v>
      </c>
      <c r="I73">
        <v>153</v>
      </c>
    </row>
    <row r="74" ht="13.5" customHeight="1" spans="1:9">
      <c r="A74" s="27">
        <v>202305</v>
      </c>
      <c r="B74" t="s">
        <v>42</v>
      </c>
      <c r="C74" t="s">
        <v>594</v>
      </c>
      <c r="D74" t="s">
        <v>45</v>
      </c>
      <c r="I74">
        <v>176</v>
      </c>
    </row>
    <row r="75" ht="13.5" customHeight="1" spans="1:9">
      <c r="A75" s="27">
        <v>202305</v>
      </c>
      <c r="B75" t="s">
        <v>62</v>
      </c>
      <c r="C75" t="s">
        <v>595</v>
      </c>
      <c r="D75" t="s">
        <v>115</v>
      </c>
      <c r="I75">
        <v>537</v>
      </c>
    </row>
    <row r="76" ht="13.5" customHeight="1" spans="1:9">
      <c r="A76" s="27">
        <v>202305</v>
      </c>
      <c r="B76" t="s">
        <v>42</v>
      </c>
      <c r="C76" t="s">
        <v>596</v>
      </c>
      <c r="D76" t="s">
        <v>54</v>
      </c>
      <c r="I76">
        <v>156</v>
      </c>
    </row>
    <row r="77" ht="13.5" customHeight="1" spans="1:9">
      <c r="A77" s="27">
        <v>202305</v>
      </c>
      <c r="B77" t="s">
        <v>87</v>
      </c>
      <c r="C77" t="s">
        <v>597</v>
      </c>
      <c r="D77" t="s">
        <v>88</v>
      </c>
      <c r="H77">
        <v>144</v>
      </c>
      <c r="I77">
        <v>358</v>
      </c>
    </row>
    <row r="78" ht="13.5" customHeight="1" spans="1:9">
      <c r="A78" s="27">
        <v>202305</v>
      </c>
      <c r="B78" t="s">
        <v>87</v>
      </c>
      <c r="C78" t="s">
        <v>598</v>
      </c>
      <c r="D78" t="s">
        <v>103</v>
      </c>
      <c r="H78">
        <v>164</v>
      </c>
      <c r="I78">
        <v>191</v>
      </c>
    </row>
    <row r="79" ht="13.5" customHeight="1" spans="1:9">
      <c r="A79" s="27">
        <v>202305</v>
      </c>
      <c r="B79" t="s">
        <v>80</v>
      </c>
      <c r="C79" t="s">
        <v>599</v>
      </c>
      <c r="D79" t="s">
        <v>98</v>
      </c>
      <c r="E79">
        <v>154</v>
      </c>
      <c r="F79">
        <v>77</v>
      </c>
      <c r="G79">
        <v>190</v>
      </c>
      <c r="H79">
        <v>380</v>
      </c>
      <c r="I79">
        <v>134</v>
      </c>
    </row>
    <row r="80" ht="13.5" customHeight="1" spans="1:9">
      <c r="A80" s="27">
        <v>202305</v>
      </c>
      <c r="B80" t="s">
        <v>80</v>
      </c>
      <c r="C80" t="s">
        <v>600</v>
      </c>
      <c r="D80" t="s">
        <v>90</v>
      </c>
      <c r="E80">
        <v>341</v>
      </c>
      <c r="F80">
        <v>16</v>
      </c>
      <c r="G80">
        <v>531</v>
      </c>
      <c r="H80">
        <v>281</v>
      </c>
      <c r="I80">
        <v>244</v>
      </c>
    </row>
    <row r="81" ht="13.5" customHeight="1" spans="1:9">
      <c r="A81" s="27">
        <v>202305</v>
      </c>
      <c r="B81" t="s">
        <v>80</v>
      </c>
      <c r="C81" t="s">
        <v>601</v>
      </c>
      <c r="D81" t="s">
        <v>108</v>
      </c>
      <c r="E81">
        <v>100</v>
      </c>
      <c r="F81">
        <v>31</v>
      </c>
      <c r="G81">
        <v>360</v>
      </c>
      <c r="H81">
        <v>388</v>
      </c>
      <c r="I81">
        <v>373</v>
      </c>
    </row>
    <row r="82" ht="13.5" customHeight="1" spans="1:9">
      <c r="A82" s="27">
        <v>202305</v>
      </c>
      <c r="B82" t="s">
        <v>80</v>
      </c>
      <c r="C82" t="s">
        <v>602</v>
      </c>
      <c r="D82" t="s">
        <v>84</v>
      </c>
      <c r="E82">
        <v>484</v>
      </c>
      <c r="F82">
        <v>266</v>
      </c>
      <c r="G82">
        <v>438</v>
      </c>
      <c r="H82">
        <v>461</v>
      </c>
      <c r="I82">
        <v>81</v>
      </c>
    </row>
    <row r="83" ht="13.5" customHeight="1" spans="1:9">
      <c r="A83" s="27">
        <v>202305</v>
      </c>
      <c r="B83" t="s">
        <v>80</v>
      </c>
      <c r="C83" t="s">
        <v>603</v>
      </c>
      <c r="D83" t="s">
        <v>96</v>
      </c>
      <c r="E83">
        <v>521</v>
      </c>
      <c r="F83">
        <v>169</v>
      </c>
      <c r="G83">
        <v>320</v>
      </c>
      <c r="H83">
        <v>229</v>
      </c>
      <c r="I83">
        <v>276</v>
      </c>
    </row>
    <row r="84" ht="13.5" customHeight="1" spans="1:9">
      <c r="A84" s="27">
        <v>202305</v>
      </c>
      <c r="B84" t="s">
        <v>80</v>
      </c>
      <c r="C84" t="s">
        <v>604</v>
      </c>
      <c r="D84" t="s">
        <v>106</v>
      </c>
      <c r="E84">
        <v>475</v>
      </c>
      <c r="F84">
        <v>120</v>
      </c>
      <c r="G84">
        <v>237</v>
      </c>
      <c r="H84">
        <v>523</v>
      </c>
      <c r="I84">
        <v>129</v>
      </c>
    </row>
    <row r="85" ht="13.5" customHeight="1" spans="1:9">
      <c r="A85" s="27">
        <v>202305</v>
      </c>
      <c r="B85" t="s">
        <v>80</v>
      </c>
      <c r="C85" t="s">
        <v>605</v>
      </c>
      <c r="D85" s="28" t="s">
        <v>81</v>
      </c>
      <c r="E85">
        <v>555</v>
      </c>
      <c r="F85">
        <v>14</v>
      </c>
      <c r="G85">
        <v>492</v>
      </c>
      <c r="H85">
        <v>476</v>
      </c>
      <c r="I85">
        <v>11</v>
      </c>
    </row>
  </sheetData>
  <hyperlinks>
    <hyperlink ref="D42" r:id="rId1" display="huong.lethu@hocnghiepvu.com"/>
    <hyperlink ref="D85" r:id="rId2" display="thuy.lethu@hocnghiepvu.com"/>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85"/>
  <sheetViews>
    <sheetView workbookViewId="0">
      <selection activeCell="A1" sqref="A1"/>
    </sheetView>
  </sheetViews>
  <sheetFormatPr defaultColWidth="14.4333333333333" defaultRowHeight="15" customHeight="1"/>
  <cols>
    <col min="4" max="4" width="32.4333333333333" customWidth="1"/>
  </cols>
  <sheetData>
    <row r="1" ht="13.5" customHeight="1" spans="1:16">
      <c r="A1" s="26" t="s">
        <v>2</v>
      </c>
      <c r="B1" s="26" t="s">
        <v>4</v>
      </c>
      <c r="C1" s="26" t="s">
        <v>498</v>
      </c>
      <c r="D1" s="26" t="s">
        <v>5</v>
      </c>
      <c r="E1" s="26" t="s">
        <v>511</v>
      </c>
      <c r="F1" s="26" t="s">
        <v>512</v>
      </c>
      <c r="G1" s="26" t="s">
        <v>513</v>
      </c>
      <c r="H1" s="26" t="s">
        <v>514</v>
      </c>
      <c r="I1" s="26" t="s">
        <v>515</v>
      </c>
      <c r="J1" s="26" t="s">
        <v>516</v>
      </c>
      <c r="K1" s="26" t="s">
        <v>517</v>
      </c>
      <c r="L1" s="26" t="s">
        <v>518</v>
      </c>
      <c r="M1" s="26" t="s">
        <v>519</v>
      </c>
      <c r="N1" s="26" t="s">
        <v>520</v>
      </c>
      <c r="O1" s="26" t="s">
        <v>521</v>
      </c>
      <c r="P1" s="26" t="s">
        <v>522</v>
      </c>
    </row>
    <row r="2" ht="13.5" customHeight="1" spans="1:9">
      <c r="A2" s="27">
        <v>202305</v>
      </c>
      <c r="B2" t="s">
        <v>58</v>
      </c>
      <c r="C2" t="s">
        <v>523</v>
      </c>
      <c r="D2" t="s">
        <v>82</v>
      </c>
      <c r="E2">
        <v>202</v>
      </c>
      <c r="F2">
        <v>84</v>
      </c>
      <c r="G2">
        <v>176</v>
      </c>
      <c r="H2">
        <v>241</v>
      </c>
      <c r="I2">
        <v>207</v>
      </c>
    </row>
    <row r="3" ht="13.5" customHeight="1" spans="1:9">
      <c r="A3" s="27">
        <v>202305</v>
      </c>
      <c r="B3" t="s">
        <v>29</v>
      </c>
      <c r="C3" t="s">
        <v>524</v>
      </c>
      <c r="D3" t="s">
        <v>72</v>
      </c>
      <c r="E3">
        <v>213</v>
      </c>
      <c r="F3">
        <v>110</v>
      </c>
      <c r="G3">
        <v>171</v>
      </c>
      <c r="H3">
        <v>186</v>
      </c>
      <c r="I3">
        <v>259</v>
      </c>
    </row>
    <row r="4" ht="13.5" customHeight="1" spans="1:9">
      <c r="A4" s="27">
        <v>202305</v>
      </c>
      <c r="B4" t="s">
        <v>58</v>
      </c>
      <c r="C4" t="s">
        <v>525</v>
      </c>
      <c r="D4" t="s">
        <v>65</v>
      </c>
      <c r="E4">
        <v>161</v>
      </c>
      <c r="F4">
        <v>71</v>
      </c>
      <c r="G4">
        <v>137</v>
      </c>
      <c r="H4">
        <v>195</v>
      </c>
      <c r="I4">
        <v>218</v>
      </c>
    </row>
    <row r="5" ht="13.5" customHeight="1" spans="1:9">
      <c r="A5" s="27">
        <v>202305</v>
      </c>
      <c r="B5" t="s">
        <v>58</v>
      </c>
      <c r="C5" t="s">
        <v>526</v>
      </c>
      <c r="D5" t="s">
        <v>73</v>
      </c>
      <c r="E5">
        <v>210</v>
      </c>
      <c r="F5">
        <v>89</v>
      </c>
      <c r="G5">
        <v>188</v>
      </c>
      <c r="H5">
        <v>219</v>
      </c>
      <c r="I5">
        <v>0</v>
      </c>
    </row>
    <row r="6" ht="13.5" customHeight="1" spans="1:9">
      <c r="A6" s="27">
        <v>202305</v>
      </c>
      <c r="B6" t="s">
        <v>87</v>
      </c>
      <c r="C6" t="s">
        <v>527</v>
      </c>
      <c r="D6" t="s">
        <v>110</v>
      </c>
      <c r="E6">
        <v>58</v>
      </c>
      <c r="F6">
        <v>33</v>
      </c>
      <c r="G6">
        <v>81</v>
      </c>
      <c r="H6">
        <v>64</v>
      </c>
      <c r="I6">
        <v>101</v>
      </c>
    </row>
    <row r="7" ht="13.5" customHeight="1" spans="1:9">
      <c r="A7" s="27">
        <v>202305</v>
      </c>
      <c r="B7" t="s">
        <v>58</v>
      </c>
      <c r="C7" t="s">
        <v>528</v>
      </c>
      <c r="D7" t="s">
        <v>77</v>
      </c>
      <c r="E7">
        <v>194</v>
      </c>
      <c r="F7">
        <v>138</v>
      </c>
      <c r="G7">
        <v>189</v>
      </c>
      <c r="H7">
        <v>248</v>
      </c>
      <c r="I7">
        <v>250</v>
      </c>
    </row>
    <row r="8" ht="13.5" customHeight="1" spans="1:9">
      <c r="A8" s="27">
        <v>202305</v>
      </c>
      <c r="B8" t="s">
        <v>29</v>
      </c>
      <c r="C8" t="s">
        <v>529</v>
      </c>
      <c r="D8" t="s">
        <v>71</v>
      </c>
      <c r="E8">
        <v>190</v>
      </c>
      <c r="F8">
        <v>68</v>
      </c>
      <c r="G8">
        <v>221</v>
      </c>
      <c r="H8">
        <v>185</v>
      </c>
      <c r="I8">
        <v>375</v>
      </c>
    </row>
    <row r="9" ht="13.5" customHeight="1" spans="1:9">
      <c r="A9" s="27">
        <v>202305</v>
      </c>
      <c r="B9" t="s">
        <v>87</v>
      </c>
      <c r="C9" t="s">
        <v>530</v>
      </c>
      <c r="D9" t="s">
        <v>107</v>
      </c>
      <c r="G9">
        <v>68</v>
      </c>
      <c r="H9">
        <v>75</v>
      </c>
      <c r="I9">
        <v>103</v>
      </c>
    </row>
    <row r="10" ht="13.5" customHeight="1" spans="1:9">
      <c r="A10" s="27">
        <v>202305</v>
      </c>
      <c r="B10" t="s">
        <v>29</v>
      </c>
      <c r="C10" t="s">
        <v>531</v>
      </c>
      <c r="D10" t="s">
        <v>83</v>
      </c>
      <c r="E10">
        <v>227</v>
      </c>
      <c r="F10">
        <v>88</v>
      </c>
      <c r="G10">
        <v>179</v>
      </c>
      <c r="H10">
        <v>350</v>
      </c>
      <c r="I10">
        <v>357</v>
      </c>
    </row>
    <row r="11" ht="13.5" customHeight="1" spans="1:9">
      <c r="A11" s="27">
        <v>202305</v>
      </c>
      <c r="B11" t="s">
        <v>29</v>
      </c>
      <c r="C11" t="s">
        <v>532</v>
      </c>
      <c r="D11" t="s">
        <v>34</v>
      </c>
      <c r="E11">
        <v>76</v>
      </c>
      <c r="F11">
        <v>17</v>
      </c>
      <c r="G11">
        <v>50</v>
      </c>
      <c r="H11">
        <v>123</v>
      </c>
      <c r="I11">
        <v>113</v>
      </c>
    </row>
    <row r="12" ht="13.5" customHeight="1" spans="1:9">
      <c r="A12" s="27">
        <v>202305</v>
      </c>
      <c r="B12" t="s">
        <v>29</v>
      </c>
      <c r="C12" t="s">
        <v>533</v>
      </c>
      <c r="D12" t="s">
        <v>32</v>
      </c>
      <c r="E12">
        <v>62</v>
      </c>
      <c r="F12">
        <v>19</v>
      </c>
      <c r="G12">
        <v>16</v>
      </c>
      <c r="H12">
        <v>38</v>
      </c>
      <c r="I12">
        <v>80</v>
      </c>
    </row>
    <row r="13" ht="13.5" customHeight="1" spans="1:9">
      <c r="A13" s="27">
        <v>202305</v>
      </c>
      <c r="B13" t="s">
        <v>87</v>
      </c>
      <c r="C13" t="s">
        <v>534</v>
      </c>
      <c r="D13" t="s">
        <v>112</v>
      </c>
      <c r="E13">
        <v>85</v>
      </c>
      <c r="F13">
        <v>56</v>
      </c>
      <c r="G13">
        <v>67</v>
      </c>
      <c r="H13">
        <v>82</v>
      </c>
      <c r="I13">
        <v>108</v>
      </c>
    </row>
    <row r="14" ht="13.5" customHeight="1" spans="1:9">
      <c r="A14" s="27">
        <v>202305</v>
      </c>
      <c r="B14" t="s">
        <v>29</v>
      </c>
      <c r="C14" t="s">
        <v>535</v>
      </c>
      <c r="D14" t="s">
        <v>64</v>
      </c>
      <c r="E14">
        <v>109</v>
      </c>
      <c r="F14">
        <v>52</v>
      </c>
      <c r="G14">
        <v>133</v>
      </c>
      <c r="H14">
        <v>143</v>
      </c>
      <c r="I14">
        <v>320</v>
      </c>
    </row>
    <row r="15" ht="13.5" customHeight="1" spans="1:9">
      <c r="A15" s="27">
        <v>202305</v>
      </c>
      <c r="B15" t="s">
        <v>42</v>
      </c>
      <c r="C15" t="s">
        <v>536</v>
      </c>
      <c r="D15" t="s">
        <v>50</v>
      </c>
      <c r="E15">
        <v>68</v>
      </c>
      <c r="F15">
        <v>19</v>
      </c>
      <c r="G15">
        <v>78</v>
      </c>
      <c r="H15">
        <v>84</v>
      </c>
      <c r="I15">
        <v>69</v>
      </c>
    </row>
    <row r="16" ht="13.5" customHeight="1" spans="1:9">
      <c r="A16" s="27">
        <v>202305</v>
      </c>
      <c r="B16" t="s">
        <v>29</v>
      </c>
      <c r="C16" t="s">
        <v>537</v>
      </c>
      <c r="D16" t="s">
        <v>56</v>
      </c>
      <c r="E16">
        <v>106</v>
      </c>
      <c r="F16">
        <v>38</v>
      </c>
      <c r="G16">
        <v>83</v>
      </c>
      <c r="H16">
        <v>124</v>
      </c>
      <c r="I16">
        <v>121</v>
      </c>
    </row>
    <row r="17" ht="13.5" customHeight="1" spans="1:9">
      <c r="A17" s="27">
        <v>202305</v>
      </c>
      <c r="B17" t="s">
        <v>29</v>
      </c>
      <c r="C17" t="s">
        <v>538</v>
      </c>
      <c r="D17" t="s">
        <v>85</v>
      </c>
      <c r="E17">
        <v>198</v>
      </c>
      <c r="F17">
        <v>81</v>
      </c>
      <c r="G17">
        <v>156</v>
      </c>
      <c r="H17">
        <v>210</v>
      </c>
      <c r="I17">
        <v>269</v>
      </c>
    </row>
    <row r="18" ht="13.5" customHeight="1" spans="1:9">
      <c r="A18" s="27">
        <v>202305</v>
      </c>
      <c r="B18" t="s">
        <v>29</v>
      </c>
      <c r="C18" t="s">
        <v>539</v>
      </c>
      <c r="D18" t="s">
        <v>89</v>
      </c>
      <c r="E18">
        <v>262</v>
      </c>
      <c r="F18">
        <v>114</v>
      </c>
      <c r="G18">
        <v>211</v>
      </c>
      <c r="H18">
        <v>228</v>
      </c>
      <c r="I18">
        <v>285</v>
      </c>
    </row>
    <row r="19" ht="13.5" customHeight="1" spans="1:9">
      <c r="A19" s="27">
        <v>202305</v>
      </c>
      <c r="B19" t="s">
        <v>87</v>
      </c>
      <c r="C19" t="s">
        <v>540</v>
      </c>
      <c r="D19" t="s">
        <v>123</v>
      </c>
      <c r="E19">
        <v>119</v>
      </c>
      <c r="F19">
        <v>66</v>
      </c>
      <c r="G19">
        <v>138</v>
      </c>
      <c r="H19">
        <v>182</v>
      </c>
      <c r="I19">
        <v>141</v>
      </c>
    </row>
    <row r="20" ht="13.5" customHeight="1" spans="1:9">
      <c r="A20" s="27">
        <v>202305</v>
      </c>
      <c r="B20" t="s">
        <v>62</v>
      </c>
      <c r="C20" t="s">
        <v>541</v>
      </c>
      <c r="D20" t="s">
        <v>92</v>
      </c>
      <c r="E20">
        <v>94</v>
      </c>
      <c r="F20">
        <v>32</v>
      </c>
      <c r="G20">
        <v>83</v>
      </c>
      <c r="H20">
        <v>84</v>
      </c>
      <c r="I20">
        <v>129</v>
      </c>
    </row>
    <row r="21" ht="13.5" customHeight="1" spans="1:9">
      <c r="A21" s="27">
        <v>202305</v>
      </c>
      <c r="B21" t="s">
        <v>87</v>
      </c>
      <c r="C21" t="s">
        <v>542</v>
      </c>
      <c r="D21" t="s">
        <v>111</v>
      </c>
      <c r="E21">
        <v>94</v>
      </c>
      <c r="F21">
        <v>54</v>
      </c>
      <c r="G21">
        <v>82</v>
      </c>
      <c r="H21">
        <v>34</v>
      </c>
      <c r="I21">
        <v>112</v>
      </c>
    </row>
    <row r="22" ht="13.5" customHeight="1" spans="1:9">
      <c r="A22" s="27">
        <v>202305</v>
      </c>
      <c r="B22" t="s">
        <v>29</v>
      </c>
      <c r="C22" t="s">
        <v>543</v>
      </c>
      <c r="D22" t="s">
        <v>36</v>
      </c>
      <c r="E22">
        <v>70</v>
      </c>
      <c r="F22">
        <v>20</v>
      </c>
      <c r="G22">
        <v>91</v>
      </c>
      <c r="H22">
        <v>63</v>
      </c>
      <c r="I22">
        <v>117</v>
      </c>
    </row>
    <row r="23" ht="13.5" customHeight="1" spans="1:9">
      <c r="A23" s="27">
        <v>202305</v>
      </c>
      <c r="B23" t="s">
        <v>101</v>
      </c>
      <c r="C23" t="s">
        <v>544</v>
      </c>
      <c r="D23" t="s">
        <v>124</v>
      </c>
      <c r="E23">
        <v>202</v>
      </c>
      <c r="F23">
        <v>123</v>
      </c>
      <c r="G23">
        <v>288</v>
      </c>
      <c r="H23">
        <v>346</v>
      </c>
      <c r="I23">
        <v>335</v>
      </c>
    </row>
    <row r="24" ht="13.5" customHeight="1" spans="1:9">
      <c r="A24" s="27">
        <v>202305</v>
      </c>
      <c r="B24" t="s">
        <v>42</v>
      </c>
      <c r="C24" t="s">
        <v>545</v>
      </c>
      <c r="D24" t="s">
        <v>52</v>
      </c>
      <c r="E24">
        <v>70</v>
      </c>
      <c r="F24">
        <v>41</v>
      </c>
      <c r="G24">
        <v>66</v>
      </c>
      <c r="H24">
        <v>55</v>
      </c>
      <c r="I24">
        <v>58</v>
      </c>
    </row>
    <row r="25" ht="13.5" customHeight="1" spans="1:9">
      <c r="A25" s="27">
        <v>202305</v>
      </c>
      <c r="B25" t="s">
        <v>62</v>
      </c>
      <c r="C25" t="s">
        <v>546</v>
      </c>
      <c r="D25" t="s">
        <v>93</v>
      </c>
      <c r="E25">
        <v>95</v>
      </c>
      <c r="F25">
        <v>38</v>
      </c>
      <c r="G25">
        <v>73</v>
      </c>
      <c r="H25">
        <v>115</v>
      </c>
      <c r="I25">
        <v>157</v>
      </c>
    </row>
    <row r="26" ht="13.5" customHeight="1" spans="1:9">
      <c r="A26" s="27">
        <v>202305</v>
      </c>
      <c r="B26" t="s">
        <v>62</v>
      </c>
      <c r="C26" t="s">
        <v>547</v>
      </c>
      <c r="D26" t="s">
        <v>76</v>
      </c>
      <c r="E26">
        <v>75</v>
      </c>
      <c r="F26">
        <v>30</v>
      </c>
      <c r="G26">
        <v>50</v>
      </c>
      <c r="H26">
        <v>66</v>
      </c>
      <c r="I26">
        <v>106</v>
      </c>
    </row>
    <row r="27" ht="13.5" customHeight="1" spans="1:9">
      <c r="A27" s="27">
        <v>202305</v>
      </c>
      <c r="B27" t="s">
        <v>87</v>
      </c>
      <c r="C27" t="s">
        <v>548</v>
      </c>
      <c r="D27" t="s">
        <v>114</v>
      </c>
      <c r="E27">
        <v>91</v>
      </c>
      <c r="F27">
        <v>38</v>
      </c>
      <c r="G27">
        <v>81</v>
      </c>
      <c r="H27">
        <v>115</v>
      </c>
      <c r="I27">
        <v>101</v>
      </c>
    </row>
    <row r="28" ht="13.5" customHeight="1" spans="1:9">
      <c r="A28" s="27">
        <v>202305</v>
      </c>
      <c r="B28" t="s">
        <v>29</v>
      </c>
      <c r="C28" t="s">
        <v>549</v>
      </c>
      <c r="D28" t="s">
        <v>30</v>
      </c>
      <c r="E28">
        <v>64</v>
      </c>
      <c r="F28">
        <v>13</v>
      </c>
      <c r="G28">
        <v>42</v>
      </c>
      <c r="H28">
        <v>67</v>
      </c>
      <c r="I28">
        <v>50</v>
      </c>
    </row>
    <row r="29" ht="13.5" customHeight="1" spans="1:9">
      <c r="A29" s="27">
        <v>202305</v>
      </c>
      <c r="B29" t="s">
        <v>29</v>
      </c>
      <c r="C29" t="s">
        <v>550</v>
      </c>
      <c r="D29" t="s">
        <v>74</v>
      </c>
      <c r="E29">
        <v>204</v>
      </c>
      <c r="F29">
        <v>80</v>
      </c>
      <c r="G29">
        <v>109</v>
      </c>
      <c r="H29">
        <v>150</v>
      </c>
      <c r="I29">
        <v>221</v>
      </c>
    </row>
    <row r="30" ht="13.5" customHeight="1" spans="1:9">
      <c r="A30" s="27">
        <v>202305</v>
      </c>
      <c r="B30" t="s">
        <v>62</v>
      </c>
      <c r="C30" t="s">
        <v>551</v>
      </c>
      <c r="D30" t="s">
        <v>109</v>
      </c>
      <c r="E30">
        <v>111</v>
      </c>
      <c r="F30">
        <v>46</v>
      </c>
      <c r="G30">
        <v>62</v>
      </c>
      <c r="H30">
        <v>76</v>
      </c>
      <c r="I30">
        <v>101</v>
      </c>
    </row>
    <row r="31" ht="13.5" customHeight="1" spans="1:9">
      <c r="A31" s="27">
        <v>202305</v>
      </c>
      <c r="B31" t="s">
        <v>101</v>
      </c>
      <c r="C31" t="s">
        <v>552</v>
      </c>
      <c r="D31" t="s">
        <v>122</v>
      </c>
      <c r="E31">
        <v>163</v>
      </c>
      <c r="F31">
        <v>115</v>
      </c>
      <c r="G31">
        <v>218</v>
      </c>
      <c r="H31">
        <v>286</v>
      </c>
      <c r="I31">
        <v>242</v>
      </c>
    </row>
    <row r="32" ht="13.5" customHeight="1" spans="1:9">
      <c r="A32" s="27">
        <v>202305</v>
      </c>
      <c r="B32" t="s">
        <v>42</v>
      </c>
      <c r="C32" t="s">
        <v>553</v>
      </c>
      <c r="D32" t="s">
        <v>47</v>
      </c>
      <c r="E32">
        <v>48</v>
      </c>
      <c r="F32">
        <v>19</v>
      </c>
      <c r="G32">
        <v>44</v>
      </c>
      <c r="H32">
        <v>38</v>
      </c>
      <c r="I32">
        <v>39</v>
      </c>
    </row>
    <row r="33" ht="13.5" customHeight="1" spans="1:9">
      <c r="A33" s="27">
        <v>202305</v>
      </c>
      <c r="B33" t="s">
        <v>29</v>
      </c>
      <c r="C33" t="s">
        <v>554</v>
      </c>
      <c r="D33" t="s">
        <v>35</v>
      </c>
      <c r="E33">
        <v>49</v>
      </c>
      <c r="F33">
        <v>35</v>
      </c>
      <c r="G33">
        <v>69</v>
      </c>
      <c r="H33">
        <v>67</v>
      </c>
      <c r="I33">
        <v>115</v>
      </c>
    </row>
    <row r="34" ht="13.5" customHeight="1" spans="1:9">
      <c r="A34" s="27">
        <v>202305</v>
      </c>
      <c r="B34" t="s">
        <v>29</v>
      </c>
      <c r="C34" t="s">
        <v>555</v>
      </c>
      <c r="D34" t="s">
        <v>75</v>
      </c>
      <c r="E34">
        <v>124</v>
      </c>
      <c r="F34">
        <v>71</v>
      </c>
      <c r="G34">
        <v>141</v>
      </c>
      <c r="H34">
        <v>192</v>
      </c>
      <c r="I34">
        <v>235</v>
      </c>
    </row>
    <row r="35" ht="13.5" customHeight="1" spans="1:9">
      <c r="A35" s="27">
        <v>202305</v>
      </c>
      <c r="B35" t="s">
        <v>29</v>
      </c>
      <c r="C35" t="s">
        <v>556</v>
      </c>
      <c r="D35" t="s">
        <v>51</v>
      </c>
      <c r="E35">
        <v>117</v>
      </c>
      <c r="F35">
        <v>51</v>
      </c>
      <c r="G35">
        <v>70</v>
      </c>
      <c r="H35">
        <v>88</v>
      </c>
      <c r="I35">
        <v>114</v>
      </c>
    </row>
    <row r="36" ht="13.5" customHeight="1" spans="1:9">
      <c r="A36" s="27">
        <v>202305</v>
      </c>
      <c r="B36" t="s">
        <v>87</v>
      </c>
      <c r="C36" t="s">
        <v>557</v>
      </c>
      <c r="D36" t="s">
        <v>94</v>
      </c>
      <c r="E36">
        <v>51</v>
      </c>
      <c r="F36">
        <v>27</v>
      </c>
      <c r="G36">
        <v>76</v>
      </c>
      <c r="H36">
        <v>143</v>
      </c>
      <c r="I36">
        <v>149</v>
      </c>
    </row>
    <row r="37" ht="13.5" customHeight="1" spans="1:9">
      <c r="A37" s="27">
        <v>202305</v>
      </c>
      <c r="B37" t="s">
        <v>62</v>
      </c>
      <c r="C37" t="s">
        <v>558</v>
      </c>
      <c r="D37" t="s">
        <v>63</v>
      </c>
      <c r="E37">
        <v>37</v>
      </c>
      <c r="F37">
        <v>12</v>
      </c>
      <c r="G37">
        <v>48</v>
      </c>
      <c r="H37">
        <v>41</v>
      </c>
      <c r="I37">
        <v>0</v>
      </c>
    </row>
    <row r="38" ht="13.5" customHeight="1" spans="1:9">
      <c r="A38" s="27">
        <v>202305</v>
      </c>
      <c r="B38" t="s">
        <v>42</v>
      </c>
      <c r="C38" t="s">
        <v>559</v>
      </c>
      <c r="D38" t="s">
        <v>60</v>
      </c>
      <c r="E38">
        <v>37</v>
      </c>
      <c r="F38">
        <v>37</v>
      </c>
      <c r="G38">
        <v>75</v>
      </c>
      <c r="H38">
        <v>124</v>
      </c>
      <c r="I38">
        <v>149</v>
      </c>
    </row>
    <row r="39" ht="13.5" customHeight="1" spans="1:9">
      <c r="A39" s="27">
        <v>202305</v>
      </c>
      <c r="B39" t="s">
        <v>29</v>
      </c>
      <c r="C39" t="s">
        <v>560</v>
      </c>
      <c r="D39" t="s">
        <v>37</v>
      </c>
      <c r="E39">
        <v>64</v>
      </c>
      <c r="F39">
        <v>24</v>
      </c>
      <c r="G39">
        <v>52</v>
      </c>
      <c r="H39">
        <v>92</v>
      </c>
      <c r="I39">
        <v>123</v>
      </c>
    </row>
    <row r="40" ht="13.5" customHeight="1" spans="1:9">
      <c r="A40" s="27">
        <v>202305</v>
      </c>
      <c r="B40" t="s">
        <v>101</v>
      </c>
      <c r="C40" t="s">
        <v>561</v>
      </c>
      <c r="D40" t="s">
        <v>121</v>
      </c>
      <c r="E40">
        <v>112</v>
      </c>
      <c r="F40">
        <v>37</v>
      </c>
      <c r="G40">
        <v>122</v>
      </c>
      <c r="H40">
        <v>165</v>
      </c>
      <c r="I40">
        <v>195</v>
      </c>
    </row>
    <row r="41" ht="13.5" customHeight="1" spans="1:9">
      <c r="A41" s="27">
        <v>202305</v>
      </c>
      <c r="B41" t="s">
        <v>87</v>
      </c>
      <c r="C41" t="s">
        <v>562</v>
      </c>
      <c r="D41" t="s">
        <v>113</v>
      </c>
      <c r="E41">
        <v>27</v>
      </c>
      <c r="F41">
        <v>33</v>
      </c>
      <c r="G41">
        <v>120</v>
      </c>
      <c r="H41">
        <v>145</v>
      </c>
      <c r="I41">
        <v>156</v>
      </c>
    </row>
    <row r="42" ht="13.5" customHeight="1" spans="1:9">
      <c r="A42" s="27">
        <v>202305</v>
      </c>
      <c r="B42" t="s">
        <v>42</v>
      </c>
      <c r="C42" t="s">
        <v>563</v>
      </c>
      <c r="D42" s="28" t="s">
        <v>49</v>
      </c>
      <c r="E42">
        <v>35</v>
      </c>
      <c r="F42">
        <v>11</v>
      </c>
      <c r="G42">
        <v>87</v>
      </c>
      <c r="H42">
        <v>89</v>
      </c>
      <c r="I42">
        <v>68</v>
      </c>
    </row>
    <row r="43" ht="13.5" customHeight="1" spans="1:9">
      <c r="A43" s="27">
        <v>202305</v>
      </c>
      <c r="B43" t="s">
        <v>29</v>
      </c>
      <c r="C43" t="s">
        <v>564</v>
      </c>
      <c r="D43" t="s">
        <v>39</v>
      </c>
      <c r="E43">
        <v>60</v>
      </c>
      <c r="F43">
        <v>13</v>
      </c>
      <c r="G43">
        <v>41</v>
      </c>
      <c r="H43">
        <v>85</v>
      </c>
      <c r="I43">
        <v>101</v>
      </c>
    </row>
    <row r="44" ht="13.5" customHeight="1" spans="1:9">
      <c r="A44" s="27">
        <v>202305</v>
      </c>
      <c r="B44" t="s">
        <v>29</v>
      </c>
      <c r="C44" t="s">
        <v>565</v>
      </c>
      <c r="D44" t="s">
        <v>31</v>
      </c>
      <c r="E44">
        <v>46</v>
      </c>
      <c r="F44">
        <v>24</v>
      </c>
      <c r="G44">
        <v>75</v>
      </c>
      <c r="H44">
        <v>96</v>
      </c>
      <c r="I44">
        <v>54</v>
      </c>
    </row>
    <row r="45" ht="13.5" customHeight="1" spans="1:9">
      <c r="A45" s="27">
        <v>202305</v>
      </c>
      <c r="B45" t="s">
        <v>29</v>
      </c>
      <c r="C45" t="s">
        <v>566</v>
      </c>
      <c r="D45" t="s">
        <v>38</v>
      </c>
      <c r="E45">
        <v>39</v>
      </c>
      <c r="F45">
        <v>16</v>
      </c>
      <c r="G45">
        <v>42</v>
      </c>
      <c r="H45">
        <v>97</v>
      </c>
      <c r="I45">
        <v>67</v>
      </c>
    </row>
    <row r="46" ht="13.5" customHeight="1" spans="1:9">
      <c r="A46" s="27">
        <v>202305</v>
      </c>
      <c r="B46" t="s">
        <v>42</v>
      </c>
      <c r="C46" t="s">
        <v>567</v>
      </c>
      <c r="D46" t="s">
        <v>55</v>
      </c>
      <c r="E46">
        <v>37</v>
      </c>
      <c r="F46">
        <v>12</v>
      </c>
      <c r="G46">
        <v>61</v>
      </c>
      <c r="H46">
        <v>86</v>
      </c>
      <c r="I46">
        <v>142</v>
      </c>
    </row>
    <row r="47" ht="13.5" customHeight="1" spans="1:9">
      <c r="A47" s="27">
        <v>202305</v>
      </c>
      <c r="B47" t="s">
        <v>42</v>
      </c>
      <c r="C47" t="s">
        <v>568</v>
      </c>
      <c r="D47" t="s">
        <v>48</v>
      </c>
      <c r="E47">
        <v>22</v>
      </c>
      <c r="F47">
        <v>24</v>
      </c>
      <c r="G47">
        <v>56</v>
      </c>
      <c r="H47">
        <v>69</v>
      </c>
      <c r="I47">
        <v>92</v>
      </c>
    </row>
    <row r="48" ht="13.5" customHeight="1" spans="1:9">
      <c r="A48" s="27">
        <v>202305</v>
      </c>
      <c r="B48" t="s">
        <v>29</v>
      </c>
      <c r="C48" t="s">
        <v>569</v>
      </c>
      <c r="D48" t="s">
        <v>68</v>
      </c>
      <c r="E48">
        <v>169</v>
      </c>
      <c r="F48">
        <v>78</v>
      </c>
      <c r="G48">
        <v>106</v>
      </c>
      <c r="H48">
        <v>113</v>
      </c>
      <c r="I48">
        <v>178</v>
      </c>
    </row>
    <row r="49" ht="13.5" customHeight="1" spans="1:9">
      <c r="A49" s="27">
        <v>202305</v>
      </c>
      <c r="B49" t="s">
        <v>62</v>
      </c>
      <c r="C49" t="s">
        <v>570</v>
      </c>
      <c r="D49" t="s">
        <v>91</v>
      </c>
      <c r="E49">
        <v>75</v>
      </c>
      <c r="F49">
        <v>33</v>
      </c>
      <c r="G49">
        <v>91</v>
      </c>
      <c r="H49">
        <v>138</v>
      </c>
      <c r="I49">
        <v>273</v>
      </c>
    </row>
    <row r="50" ht="13.5" customHeight="1" spans="1:9">
      <c r="A50" s="27">
        <v>202305</v>
      </c>
      <c r="B50" t="s">
        <v>42</v>
      </c>
      <c r="C50" t="s">
        <v>571</v>
      </c>
      <c r="D50" t="s">
        <v>70</v>
      </c>
      <c r="E50">
        <v>61</v>
      </c>
      <c r="F50">
        <v>22</v>
      </c>
      <c r="G50">
        <v>43</v>
      </c>
      <c r="H50">
        <v>79</v>
      </c>
      <c r="I50">
        <v>69</v>
      </c>
    </row>
    <row r="51" ht="13.5" customHeight="1" spans="1:9">
      <c r="A51" s="27">
        <v>202305</v>
      </c>
      <c r="B51" t="s">
        <v>42</v>
      </c>
      <c r="C51" t="s">
        <v>572</v>
      </c>
      <c r="D51" t="s">
        <v>46</v>
      </c>
      <c r="E51">
        <v>19</v>
      </c>
      <c r="F51">
        <v>15</v>
      </c>
      <c r="G51">
        <v>100</v>
      </c>
      <c r="H51">
        <v>50</v>
      </c>
      <c r="I51">
        <v>59</v>
      </c>
    </row>
    <row r="52" ht="13.5" customHeight="1" spans="1:9">
      <c r="A52" s="27">
        <v>202305</v>
      </c>
      <c r="B52" t="s">
        <v>42</v>
      </c>
      <c r="C52" t="s">
        <v>573</v>
      </c>
      <c r="D52" t="s">
        <v>44</v>
      </c>
      <c r="E52">
        <v>17</v>
      </c>
      <c r="F52">
        <v>19</v>
      </c>
      <c r="G52">
        <v>20</v>
      </c>
      <c r="H52">
        <v>0</v>
      </c>
      <c r="I52">
        <v>0</v>
      </c>
    </row>
    <row r="53" ht="13.5" customHeight="1" spans="1:9">
      <c r="A53" s="27">
        <v>202305</v>
      </c>
      <c r="B53" t="s">
        <v>87</v>
      </c>
      <c r="C53" t="s">
        <v>574</v>
      </c>
      <c r="D53" t="s">
        <v>97</v>
      </c>
      <c r="E53">
        <v>52</v>
      </c>
      <c r="F53">
        <v>12</v>
      </c>
      <c r="G53">
        <v>71</v>
      </c>
      <c r="H53">
        <v>81</v>
      </c>
      <c r="I53">
        <v>170</v>
      </c>
    </row>
    <row r="54" ht="13.5" customHeight="1" spans="1:9">
      <c r="A54" s="27">
        <v>202305</v>
      </c>
      <c r="B54" t="s">
        <v>87</v>
      </c>
      <c r="C54" t="s">
        <v>575</v>
      </c>
      <c r="D54" t="s">
        <v>119</v>
      </c>
      <c r="E54">
        <v>68</v>
      </c>
      <c r="F54">
        <v>47</v>
      </c>
      <c r="G54">
        <v>96</v>
      </c>
      <c r="H54">
        <v>100</v>
      </c>
      <c r="I54">
        <v>102</v>
      </c>
    </row>
    <row r="55" ht="13.5" customHeight="1" spans="1:9">
      <c r="A55" s="27">
        <v>202305</v>
      </c>
      <c r="B55" t="s">
        <v>42</v>
      </c>
      <c r="C55" t="s">
        <v>576</v>
      </c>
      <c r="D55" t="s">
        <v>69</v>
      </c>
      <c r="E55">
        <v>37</v>
      </c>
      <c r="F55">
        <v>53</v>
      </c>
      <c r="G55">
        <v>111</v>
      </c>
      <c r="H55">
        <v>100</v>
      </c>
      <c r="I55">
        <v>77</v>
      </c>
    </row>
    <row r="56" ht="13.5" customHeight="1" spans="1:9">
      <c r="A56" s="27">
        <v>202305</v>
      </c>
      <c r="B56" t="s">
        <v>101</v>
      </c>
      <c r="C56" t="s">
        <v>577</v>
      </c>
      <c r="D56" t="s">
        <v>102</v>
      </c>
      <c r="E56">
        <v>13</v>
      </c>
      <c r="F56">
        <v>4</v>
      </c>
      <c r="G56">
        <v>100</v>
      </c>
      <c r="H56">
        <v>212</v>
      </c>
      <c r="I56">
        <v>269</v>
      </c>
    </row>
    <row r="57" ht="13.5" customHeight="1" spans="1:9">
      <c r="A57" s="27">
        <v>202305</v>
      </c>
      <c r="B57" t="s">
        <v>42</v>
      </c>
      <c r="C57" t="s">
        <v>578</v>
      </c>
      <c r="D57" t="s">
        <v>104</v>
      </c>
      <c r="E57">
        <v>99</v>
      </c>
      <c r="F57">
        <v>12</v>
      </c>
      <c r="G57">
        <v>217</v>
      </c>
      <c r="H57">
        <v>289</v>
      </c>
      <c r="I57">
        <v>404</v>
      </c>
    </row>
    <row r="58" ht="13.5" customHeight="1" spans="1:9">
      <c r="A58" s="27">
        <v>202305</v>
      </c>
      <c r="B58" t="s">
        <v>42</v>
      </c>
      <c r="C58" t="s">
        <v>579</v>
      </c>
      <c r="D58" t="s">
        <v>67</v>
      </c>
      <c r="E58">
        <v>55</v>
      </c>
      <c r="F58">
        <v>15</v>
      </c>
      <c r="G58">
        <v>149</v>
      </c>
      <c r="H58">
        <v>153</v>
      </c>
      <c r="I58">
        <v>174</v>
      </c>
    </row>
    <row r="59" ht="13.5" customHeight="1" spans="1:9">
      <c r="A59" s="27">
        <v>202305</v>
      </c>
      <c r="B59" t="s">
        <v>42</v>
      </c>
      <c r="C59" t="s">
        <v>524</v>
      </c>
      <c r="D59" t="s">
        <v>72</v>
      </c>
      <c r="E59">
        <v>32</v>
      </c>
      <c r="F59">
        <v>9</v>
      </c>
      <c r="G59">
        <v>112</v>
      </c>
      <c r="H59">
        <v>185</v>
      </c>
      <c r="I59">
        <v>275</v>
      </c>
    </row>
    <row r="60" ht="13.5" customHeight="1" spans="1:9">
      <c r="A60" s="27">
        <v>202305</v>
      </c>
      <c r="B60" t="s">
        <v>42</v>
      </c>
      <c r="C60" t="s">
        <v>580</v>
      </c>
      <c r="D60" t="s">
        <v>43</v>
      </c>
      <c r="E60">
        <v>19</v>
      </c>
      <c r="F60">
        <v>9</v>
      </c>
      <c r="G60">
        <v>21</v>
      </c>
      <c r="H60">
        <v>0</v>
      </c>
      <c r="I60">
        <v>0</v>
      </c>
    </row>
    <row r="61" ht="13.5" customHeight="1" spans="1:9">
      <c r="A61" s="27">
        <v>202305</v>
      </c>
      <c r="B61" t="s">
        <v>42</v>
      </c>
      <c r="C61" t="s">
        <v>581</v>
      </c>
      <c r="D61" t="s">
        <v>53</v>
      </c>
      <c r="E61">
        <v>42</v>
      </c>
      <c r="F61">
        <v>19</v>
      </c>
      <c r="G61">
        <v>64</v>
      </c>
      <c r="H61">
        <v>75</v>
      </c>
      <c r="I61">
        <v>97</v>
      </c>
    </row>
    <row r="62" ht="13.5" customHeight="1" spans="1:9">
      <c r="A62" s="27">
        <v>202305</v>
      </c>
      <c r="B62" t="s">
        <v>101</v>
      </c>
      <c r="C62" t="s">
        <v>582</v>
      </c>
      <c r="D62" t="s">
        <v>118</v>
      </c>
      <c r="E62">
        <v>100</v>
      </c>
      <c r="F62">
        <v>31</v>
      </c>
      <c r="G62">
        <v>96</v>
      </c>
      <c r="H62">
        <v>113</v>
      </c>
      <c r="I62">
        <v>144</v>
      </c>
    </row>
    <row r="63" ht="13.5" customHeight="1" spans="1:9">
      <c r="A63" s="27">
        <v>202305</v>
      </c>
      <c r="B63" t="s">
        <v>87</v>
      </c>
      <c r="C63" t="s">
        <v>583</v>
      </c>
      <c r="D63" t="s">
        <v>117</v>
      </c>
      <c r="E63">
        <v>81</v>
      </c>
      <c r="F63">
        <v>44</v>
      </c>
      <c r="G63">
        <v>93</v>
      </c>
      <c r="H63">
        <v>122</v>
      </c>
      <c r="I63">
        <v>148</v>
      </c>
    </row>
    <row r="64" ht="13.5" customHeight="1" spans="1:9">
      <c r="A64" s="27">
        <v>202305</v>
      </c>
      <c r="B64" t="s">
        <v>58</v>
      </c>
      <c r="C64" t="s">
        <v>584</v>
      </c>
      <c r="D64" t="s">
        <v>59</v>
      </c>
      <c r="E64">
        <v>84</v>
      </c>
      <c r="F64">
        <v>68</v>
      </c>
      <c r="G64">
        <v>128</v>
      </c>
      <c r="H64">
        <v>158</v>
      </c>
      <c r="I64">
        <v>156</v>
      </c>
    </row>
    <row r="65" ht="13.5" customHeight="1" spans="1:9">
      <c r="A65" s="27">
        <v>202305</v>
      </c>
      <c r="B65" t="s">
        <v>29</v>
      </c>
      <c r="C65" t="s">
        <v>585</v>
      </c>
      <c r="D65" t="s">
        <v>66</v>
      </c>
      <c r="E65">
        <v>115</v>
      </c>
      <c r="F65">
        <v>90</v>
      </c>
      <c r="G65">
        <v>141</v>
      </c>
      <c r="H65">
        <v>119</v>
      </c>
      <c r="I65">
        <v>167</v>
      </c>
    </row>
    <row r="66" ht="13.5" customHeight="1" spans="1:9">
      <c r="A66" s="27">
        <v>202305</v>
      </c>
      <c r="B66" t="s">
        <v>62</v>
      </c>
      <c r="C66" t="s">
        <v>586</v>
      </c>
      <c r="D66" t="s">
        <v>95</v>
      </c>
      <c r="E66">
        <v>78</v>
      </c>
      <c r="F66">
        <v>22</v>
      </c>
      <c r="G66">
        <v>78</v>
      </c>
      <c r="H66">
        <v>79</v>
      </c>
      <c r="I66">
        <v>105</v>
      </c>
    </row>
    <row r="67" ht="13.5" customHeight="1" spans="1:9">
      <c r="A67" s="27">
        <v>202305</v>
      </c>
      <c r="B67" t="s">
        <v>87</v>
      </c>
      <c r="C67" t="s">
        <v>587</v>
      </c>
      <c r="D67" t="s">
        <v>120</v>
      </c>
      <c r="E67">
        <v>62</v>
      </c>
      <c r="F67">
        <v>20</v>
      </c>
      <c r="G67">
        <v>182</v>
      </c>
      <c r="H67">
        <v>188</v>
      </c>
      <c r="I67">
        <v>215</v>
      </c>
    </row>
    <row r="68" ht="13.5" customHeight="1" spans="1:9">
      <c r="A68" s="27">
        <v>202305</v>
      </c>
      <c r="B68" t="s">
        <v>29</v>
      </c>
      <c r="C68" t="s">
        <v>588</v>
      </c>
      <c r="D68" t="s">
        <v>33</v>
      </c>
      <c r="E68">
        <v>54</v>
      </c>
      <c r="F68">
        <v>24</v>
      </c>
      <c r="G68">
        <v>50</v>
      </c>
      <c r="H68">
        <v>83</v>
      </c>
      <c r="I68">
        <v>115</v>
      </c>
    </row>
    <row r="69" ht="13.5" customHeight="1" spans="1:9">
      <c r="A69" s="27">
        <v>202305</v>
      </c>
      <c r="B69" t="s">
        <v>62</v>
      </c>
      <c r="C69" t="s">
        <v>589</v>
      </c>
      <c r="D69" t="s">
        <v>105</v>
      </c>
      <c r="E69">
        <v>62</v>
      </c>
      <c r="F69">
        <v>49</v>
      </c>
      <c r="G69">
        <v>111</v>
      </c>
      <c r="H69">
        <v>107</v>
      </c>
      <c r="I69">
        <v>121</v>
      </c>
    </row>
    <row r="70" ht="13.5" customHeight="1" spans="1:9">
      <c r="A70" s="27">
        <v>202305</v>
      </c>
      <c r="B70" t="s">
        <v>87</v>
      </c>
      <c r="C70" t="s">
        <v>590</v>
      </c>
      <c r="D70" t="s">
        <v>116</v>
      </c>
      <c r="G70">
        <v>31</v>
      </c>
      <c r="H70">
        <v>136</v>
      </c>
      <c r="I70">
        <v>148</v>
      </c>
    </row>
    <row r="71" ht="13.5" customHeight="1" spans="1:9">
      <c r="A71" s="27">
        <v>202305</v>
      </c>
      <c r="B71" t="s">
        <v>42</v>
      </c>
      <c r="C71" t="s">
        <v>591</v>
      </c>
      <c r="D71" t="s">
        <v>78</v>
      </c>
      <c r="H71">
        <v>120</v>
      </c>
      <c r="I71">
        <v>137</v>
      </c>
    </row>
    <row r="72" ht="13.5" customHeight="1" spans="1:9">
      <c r="A72" s="27">
        <v>202305</v>
      </c>
      <c r="B72" t="s">
        <v>29</v>
      </c>
      <c r="C72" t="s">
        <v>592</v>
      </c>
      <c r="D72" t="s">
        <v>40</v>
      </c>
      <c r="H72">
        <v>99</v>
      </c>
      <c r="I72">
        <v>94</v>
      </c>
    </row>
    <row r="73" ht="13.5" customHeight="1" spans="1:9">
      <c r="A73" s="27">
        <v>202305</v>
      </c>
      <c r="B73" t="s">
        <v>87</v>
      </c>
      <c r="C73" t="s">
        <v>593</v>
      </c>
      <c r="D73" t="s">
        <v>99</v>
      </c>
      <c r="I73">
        <v>71</v>
      </c>
    </row>
    <row r="74" ht="13.5" customHeight="1" spans="1:9">
      <c r="A74" s="27">
        <v>202305</v>
      </c>
      <c r="B74" t="s">
        <v>42</v>
      </c>
      <c r="C74" t="s">
        <v>594</v>
      </c>
      <c r="D74" t="s">
        <v>45</v>
      </c>
      <c r="I74">
        <v>38</v>
      </c>
    </row>
    <row r="75" ht="13.5" customHeight="1" spans="1:9">
      <c r="A75" s="27">
        <v>202305</v>
      </c>
      <c r="B75" t="s">
        <v>62</v>
      </c>
      <c r="C75" t="s">
        <v>595</v>
      </c>
      <c r="D75" t="s">
        <v>115</v>
      </c>
      <c r="I75">
        <v>268</v>
      </c>
    </row>
    <row r="76" ht="13.5" customHeight="1" spans="1:9">
      <c r="A76" s="27">
        <v>202305</v>
      </c>
      <c r="B76" t="s">
        <v>42</v>
      </c>
      <c r="C76" t="s">
        <v>596</v>
      </c>
      <c r="D76" t="s">
        <v>54</v>
      </c>
      <c r="I76">
        <v>69</v>
      </c>
    </row>
    <row r="77" ht="13.5" customHeight="1" spans="1:9">
      <c r="A77" s="27">
        <v>202305</v>
      </c>
      <c r="B77" t="s">
        <v>87</v>
      </c>
      <c r="C77" t="s">
        <v>597</v>
      </c>
      <c r="D77" t="s">
        <v>88</v>
      </c>
      <c r="H77">
        <v>54</v>
      </c>
      <c r="I77">
        <v>116</v>
      </c>
    </row>
    <row r="78" ht="13.5" customHeight="1" spans="1:9">
      <c r="A78" s="27">
        <v>202305</v>
      </c>
      <c r="B78" t="s">
        <v>87</v>
      </c>
      <c r="C78" t="s">
        <v>598</v>
      </c>
      <c r="D78" t="s">
        <v>103</v>
      </c>
      <c r="H78">
        <v>70</v>
      </c>
      <c r="I78">
        <v>97</v>
      </c>
    </row>
    <row r="79" ht="13.5" customHeight="1" spans="1:9">
      <c r="A79" s="27">
        <v>202305</v>
      </c>
      <c r="B79" t="s">
        <v>80</v>
      </c>
      <c r="C79" t="s">
        <v>599</v>
      </c>
      <c r="D79" t="s">
        <v>98</v>
      </c>
      <c r="E79">
        <v>83</v>
      </c>
      <c r="F79">
        <v>96</v>
      </c>
      <c r="G79">
        <v>162</v>
      </c>
      <c r="H79">
        <v>201</v>
      </c>
      <c r="I79">
        <v>231</v>
      </c>
    </row>
    <row r="80" ht="13.5" customHeight="1" spans="1:9">
      <c r="A80" s="27">
        <v>202305</v>
      </c>
      <c r="B80" t="s">
        <v>80</v>
      </c>
      <c r="C80" t="s">
        <v>600</v>
      </c>
      <c r="D80" t="s">
        <v>90</v>
      </c>
      <c r="E80">
        <v>66</v>
      </c>
      <c r="F80">
        <v>101</v>
      </c>
      <c r="G80">
        <v>234</v>
      </c>
      <c r="H80">
        <v>47</v>
      </c>
      <c r="I80">
        <v>66</v>
      </c>
    </row>
    <row r="81" ht="13.5" customHeight="1" spans="1:9">
      <c r="A81" s="27">
        <v>202305</v>
      </c>
      <c r="B81" t="s">
        <v>80</v>
      </c>
      <c r="C81" t="s">
        <v>601</v>
      </c>
      <c r="D81" t="s">
        <v>108</v>
      </c>
      <c r="E81">
        <v>63</v>
      </c>
      <c r="F81">
        <v>46</v>
      </c>
      <c r="G81">
        <v>159</v>
      </c>
      <c r="H81">
        <v>190</v>
      </c>
      <c r="I81">
        <v>26</v>
      </c>
    </row>
    <row r="82" ht="13.5" customHeight="1" spans="1:9">
      <c r="A82" s="27">
        <v>202305</v>
      </c>
      <c r="B82" t="s">
        <v>80</v>
      </c>
      <c r="C82" t="s">
        <v>602</v>
      </c>
      <c r="D82" t="s">
        <v>84</v>
      </c>
      <c r="E82">
        <v>105</v>
      </c>
      <c r="F82">
        <v>92</v>
      </c>
      <c r="G82">
        <v>227</v>
      </c>
      <c r="H82">
        <v>50</v>
      </c>
      <c r="I82">
        <v>195</v>
      </c>
    </row>
    <row r="83" ht="13.5" customHeight="1" spans="1:9">
      <c r="A83" s="27">
        <v>202305</v>
      </c>
      <c r="B83" t="s">
        <v>80</v>
      </c>
      <c r="C83" t="s">
        <v>603</v>
      </c>
      <c r="D83" t="s">
        <v>96</v>
      </c>
      <c r="E83">
        <v>210</v>
      </c>
      <c r="F83">
        <v>74</v>
      </c>
      <c r="G83">
        <v>74</v>
      </c>
      <c r="H83">
        <v>238</v>
      </c>
      <c r="I83">
        <v>147</v>
      </c>
    </row>
    <row r="84" ht="13.5" customHeight="1" spans="1:9">
      <c r="A84" s="27">
        <v>202305</v>
      </c>
      <c r="B84" t="s">
        <v>80</v>
      </c>
      <c r="C84" t="s">
        <v>604</v>
      </c>
      <c r="D84" t="s">
        <v>106</v>
      </c>
      <c r="E84">
        <v>161</v>
      </c>
      <c r="F84">
        <v>87</v>
      </c>
      <c r="G84">
        <v>181</v>
      </c>
      <c r="H84">
        <v>201</v>
      </c>
      <c r="I84">
        <v>124</v>
      </c>
    </row>
    <row r="85" ht="13.5" customHeight="1" spans="1:9">
      <c r="A85" s="27">
        <v>202305</v>
      </c>
      <c r="B85" t="s">
        <v>80</v>
      </c>
      <c r="C85" t="s">
        <v>605</v>
      </c>
      <c r="D85" s="28" t="s">
        <v>81</v>
      </c>
      <c r="E85">
        <v>148</v>
      </c>
      <c r="F85">
        <v>49</v>
      </c>
      <c r="G85">
        <v>77</v>
      </c>
      <c r="H85">
        <v>160</v>
      </c>
      <c r="I85">
        <v>23</v>
      </c>
    </row>
  </sheetData>
  <hyperlinks>
    <hyperlink ref="D42" r:id="rId1" display="huong.lethu@hocnghiepvu.com"/>
    <hyperlink ref="D85" r:id="rId2" display="thuy.lethu@hocnghiepvu.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85"/>
  <sheetViews>
    <sheetView workbookViewId="0">
      <selection activeCell="A1" sqref="A1"/>
    </sheetView>
  </sheetViews>
  <sheetFormatPr defaultColWidth="14.4333333333333" defaultRowHeight="15" customHeight="1"/>
  <cols>
    <col min="4" max="4" width="34.8583333333333" customWidth="1"/>
  </cols>
  <sheetData>
    <row r="1" ht="13.5" customHeight="1" spans="1:16">
      <c r="A1" s="26" t="s">
        <v>2</v>
      </c>
      <c r="B1" s="26" t="s">
        <v>4</v>
      </c>
      <c r="C1" s="26" t="s">
        <v>498</v>
      </c>
      <c r="D1" s="26" t="s">
        <v>5</v>
      </c>
      <c r="E1" s="26" t="s">
        <v>511</v>
      </c>
      <c r="F1" s="26" t="s">
        <v>512</v>
      </c>
      <c r="G1" s="26" t="s">
        <v>513</v>
      </c>
      <c r="H1" s="26" t="s">
        <v>514</v>
      </c>
      <c r="I1" s="26" t="s">
        <v>515</v>
      </c>
      <c r="J1" s="26" t="s">
        <v>516</v>
      </c>
      <c r="K1" s="26" t="s">
        <v>517</v>
      </c>
      <c r="L1" s="26" t="s">
        <v>518</v>
      </c>
      <c r="M1" s="26" t="s">
        <v>519</v>
      </c>
      <c r="N1" s="26" t="s">
        <v>520</v>
      </c>
      <c r="O1" s="26" t="s">
        <v>521</v>
      </c>
      <c r="P1" s="26" t="s">
        <v>522</v>
      </c>
    </row>
    <row r="2" ht="13.5" customHeight="1" spans="1:9">
      <c r="A2" s="27">
        <v>202305</v>
      </c>
      <c r="B2" t="s">
        <v>58</v>
      </c>
      <c r="C2" t="s">
        <v>523</v>
      </c>
      <c r="D2" t="s">
        <v>82</v>
      </c>
      <c r="E2">
        <v>257</v>
      </c>
      <c r="F2">
        <v>47</v>
      </c>
      <c r="G2">
        <v>187</v>
      </c>
      <c r="H2">
        <v>218</v>
      </c>
      <c r="I2">
        <v>231</v>
      </c>
    </row>
    <row r="3" ht="13.5" customHeight="1" spans="1:9">
      <c r="A3" s="27">
        <v>202305</v>
      </c>
      <c r="B3" t="s">
        <v>29</v>
      </c>
      <c r="C3" t="s">
        <v>524</v>
      </c>
      <c r="D3" t="s">
        <v>72</v>
      </c>
      <c r="E3">
        <v>188</v>
      </c>
      <c r="F3">
        <v>83</v>
      </c>
      <c r="G3">
        <v>187</v>
      </c>
      <c r="H3">
        <v>186</v>
      </c>
      <c r="I3">
        <v>231</v>
      </c>
    </row>
    <row r="4" ht="13.5" customHeight="1" spans="1:9">
      <c r="A4" s="27">
        <v>202305</v>
      </c>
      <c r="B4" t="s">
        <v>58</v>
      </c>
      <c r="C4" t="s">
        <v>525</v>
      </c>
      <c r="D4" t="s">
        <v>65</v>
      </c>
      <c r="E4">
        <v>151</v>
      </c>
      <c r="F4">
        <v>50</v>
      </c>
      <c r="G4">
        <v>153</v>
      </c>
      <c r="H4">
        <v>183</v>
      </c>
      <c r="I4">
        <v>193</v>
      </c>
    </row>
    <row r="5" ht="13.5" customHeight="1" spans="1:9">
      <c r="A5" s="27">
        <v>202305</v>
      </c>
      <c r="B5" t="s">
        <v>58</v>
      </c>
      <c r="C5" t="s">
        <v>526</v>
      </c>
      <c r="D5" t="s">
        <v>73</v>
      </c>
      <c r="E5">
        <v>227</v>
      </c>
      <c r="F5">
        <v>65</v>
      </c>
      <c r="G5">
        <v>203</v>
      </c>
      <c r="H5">
        <v>180</v>
      </c>
      <c r="I5">
        <v>4</v>
      </c>
    </row>
    <row r="6" ht="13.5" customHeight="1" spans="1:9">
      <c r="A6" s="27">
        <v>202305</v>
      </c>
      <c r="B6" t="s">
        <v>87</v>
      </c>
      <c r="C6" t="s">
        <v>527</v>
      </c>
      <c r="D6" t="s">
        <v>110</v>
      </c>
      <c r="E6">
        <v>99</v>
      </c>
      <c r="F6">
        <v>51</v>
      </c>
      <c r="G6">
        <v>69</v>
      </c>
      <c r="H6">
        <v>55</v>
      </c>
      <c r="I6">
        <v>77</v>
      </c>
    </row>
    <row r="7" ht="13.5" customHeight="1" spans="1:9">
      <c r="A7" s="27">
        <v>202305</v>
      </c>
      <c r="B7" t="s">
        <v>58</v>
      </c>
      <c r="C7" t="s">
        <v>528</v>
      </c>
      <c r="D7" t="s">
        <v>77</v>
      </c>
      <c r="E7">
        <v>172</v>
      </c>
      <c r="F7">
        <v>93</v>
      </c>
      <c r="G7">
        <v>192</v>
      </c>
      <c r="H7">
        <v>175</v>
      </c>
      <c r="I7">
        <v>208</v>
      </c>
    </row>
    <row r="8" ht="13.5" customHeight="1" spans="1:9">
      <c r="A8" s="27">
        <v>202305</v>
      </c>
      <c r="B8" t="s">
        <v>29</v>
      </c>
      <c r="C8" t="s">
        <v>529</v>
      </c>
      <c r="D8" t="s">
        <v>71</v>
      </c>
      <c r="E8">
        <v>161</v>
      </c>
      <c r="F8">
        <v>55</v>
      </c>
      <c r="G8">
        <v>177</v>
      </c>
      <c r="H8">
        <v>200</v>
      </c>
      <c r="I8">
        <v>330</v>
      </c>
    </row>
    <row r="9" ht="13.5" customHeight="1" spans="1:9">
      <c r="A9" s="27">
        <v>202305</v>
      </c>
      <c r="B9" t="s">
        <v>87</v>
      </c>
      <c r="C9" t="s">
        <v>530</v>
      </c>
      <c r="D9" t="s">
        <v>107</v>
      </c>
      <c r="G9">
        <v>75</v>
      </c>
      <c r="H9">
        <v>60</v>
      </c>
      <c r="I9">
        <v>84</v>
      </c>
    </row>
    <row r="10" ht="13.5" customHeight="1" spans="1:9">
      <c r="A10" s="27">
        <v>202305</v>
      </c>
      <c r="B10" t="s">
        <v>29</v>
      </c>
      <c r="C10" t="s">
        <v>531</v>
      </c>
      <c r="D10" t="s">
        <v>83</v>
      </c>
      <c r="E10">
        <v>273</v>
      </c>
      <c r="F10">
        <v>86</v>
      </c>
      <c r="G10">
        <v>165</v>
      </c>
      <c r="H10">
        <v>331</v>
      </c>
      <c r="I10">
        <v>335</v>
      </c>
    </row>
    <row r="11" ht="13.5" customHeight="1" spans="1:9">
      <c r="A11" s="27">
        <v>202305</v>
      </c>
      <c r="B11" t="s">
        <v>29</v>
      </c>
      <c r="C11" t="s">
        <v>532</v>
      </c>
      <c r="D11" t="s">
        <v>34</v>
      </c>
      <c r="E11">
        <v>71</v>
      </c>
      <c r="F11">
        <v>18</v>
      </c>
      <c r="G11">
        <v>53</v>
      </c>
      <c r="H11">
        <v>126</v>
      </c>
      <c r="I11">
        <v>121</v>
      </c>
    </row>
    <row r="12" ht="13.5" customHeight="1" spans="1:9">
      <c r="A12" s="27">
        <v>202305</v>
      </c>
      <c r="B12" t="s">
        <v>29</v>
      </c>
      <c r="C12" t="s">
        <v>533</v>
      </c>
      <c r="D12" t="s">
        <v>32</v>
      </c>
      <c r="E12">
        <v>54</v>
      </c>
      <c r="F12">
        <v>9</v>
      </c>
      <c r="G12">
        <v>14</v>
      </c>
      <c r="H12">
        <v>37</v>
      </c>
      <c r="I12">
        <v>68</v>
      </c>
    </row>
    <row r="13" ht="13.5" customHeight="1" spans="1:9">
      <c r="A13" s="27">
        <v>202305</v>
      </c>
      <c r="B13" t="s">
        <v>87</v>
      </c>
      <c r="C13" t="s">
        <v>534</v>
      </c>
      <c r="D13" t="s">
        <v>112</v>
      </c>
      <c r="E13">
        <v>91</v>
      </c>
      <c r="F13">
        <v>40</v>
      </c>
      <c r="G13">
        <v>77</v>
      </c>
      <c r="H13">
        <v>83</v>
      </c>
      <c r="I13">
        <v>102</v>
      </c>
    </row>
    <row r="14" ht="13.5" customHeight="1" spans="1:9">
      <c r="A14" s="27">
        <v>202305</v>
      </c>
      <c r="B14" t="s">
        <v>29</v>
      </c>
      <c r="C14" t="s">
        <v>535</v>
      </c>
      <c r="D14" t="s">
        <v>64</v>
      </c>
      <c r="E14">
        <v>138</v>
      </c>
      <c r="F14">
        <v>45</v>
      </c>
      <c r="G14">
        <v>152</v>
      </c>
      <c r="H14">
        <v>165</v>
      </c>
      <c r="I14">
        <v>275</v>
      </c>
    </row>
    <row r="15" ht="13.5" customHeight="1" spans="1:9">
      <c r="A15" s="27">
        <v>202305</v>
      </c>
      <c r="B15" t="s">
        <v>42</v>
      </c>
      <c r="C15" t="s">
        <v>536</v>
      </c>
      <c r="D15" t="s">
        <v>50</v>
      </c>
      <c r="E15">
        <v>89</v>
      </c>
      <c r="F15">
        <v>22</v>
      </c>
      <c r="G15">
        <v>65</v>
      </c>
      <c r="H15">
        <v>71</v>
      </c>
      <c r="I15">
        <v>69</v>
      </c>
    </row>
    <row r="16" ht="13.5" customHeight="1" spans="1:9">
      <c r="A16" s="27">
        <v>202305</v>
      </c>
      <c r="B16" t="s">
        <v>29</v>
      </c>
      <c r="C16" t="s">
        <v>537</v>
      </c>
      <c r="D16" t="s">
        <v>56</v>
      </c>
      <c r="E16">
        <v>129</v>
      </c>
      <c r="F16">
        <v>33</v>
      </c>
      <c r="G16">
        <v>83</v>
      </c>
      <c r="H16">
        <v>128</v>
      </c>
      <c r="I16">
        <v>105</v>
      </c>
    </row>
    <row r="17" ht="13.5" customHeight="1" spans="1:9">
      <c r="A17" s="27">
        <v>202305</v>
      </c>
      <c r="B17" t="s">
        <v>29</v>
      </c>
      <c r="C17" t="s">
        <v>538</v>
      </c>
      <c r="D17" t="s">
        <v>85</v>
      </c>
      <c r="E17">
        <v>213</v>
      </c>
      <c r="F17">
        <v>66</v>
      </c>
      <c r="G17">
        <v>153</v>
      </c>
      <c r="H17">
        <v>195</v>
      </c>
      <c r="I17">
        <v>265</v>
      </c>
    </row>
    <row r="18" ht="13.5" customHeight="1" spans="1:9">
      <c r="A18" s="27">
        <v>202305</v>
      </c>
      <c r="B18" t="s">
        <v>29</v>
      </c>
      <c r="C18" t="s">
        <v>539</v>
      </c>
      <c r="D18" t="s">
        <v>89</v>
      </c>
      <c r="E18">
        <v>253</v>
      </c>
      <c r="F18">
        <v>98</v>
      </c>
      <c r="G18">
        <v>202</v>
      </c>
      <c r="H18">
        <v>233</v>
      </c>
      <c r="I18">
        <v>252</v>
      </c>
    </row>
    <row r="19" ht="13.5" customHeight="1" spans="1:9">
      <c r="A19" s="27">
        <v>202305</v>
      </c>
      <c r="B19" t="s">
        <v>87</v>
      </c>
      <c r="C19" t="s">
        <v>540</v>
      </c>
      <c r="D19" t="s">
        <v>123</v>
      </c>
      <c r="E19">
        <v>138</v>
      </c>
      <c r="F19">
        <v>65</v>
      </c>
      <c r="G19">
        <v>143</v>
      </c>
      <c r="H19">
        <v>144</v>
      </c>
      <c r="I19">
        <v>137</v>
      </c>
    </row>
    <row r="20" ht="13.5" customHeight="1" spans="1:9">
      <c r="A20" s="27">
        <v>202305</v>
      </c>
      <c r="B20" t="s">
        <v>62</v>
      </c>
      <c r="C20" t="s">
        <v>541</v>
      </c>
      <c r="D20" t="s">
        <v>92</v>
      </c>
      <c r="E20">
        <v>90</v>
      </c>
      <c r="F20">
        <v>29</v>
      </c>
      <c r="G20">
        <v>75</v>
      </c>
      <c r="H20">
        <v>87</v>
      </c>
      <c r="I20">
        <v>112</v>
      </c>
    </row>
    <row r="21" ht="13.5" customHeight="1" spans="1:9">
      <c r="A21" s="27">
        <v>202305</v>
      </c>
      <c r="B21" t="s">
        <v>87</v>
      </c>
      <c r="C21" t="s">
        <v>542</v>
      </c>
      <c r="D21" t="s">
        <v>111</v>
      </c>
      <c r="E21">
        <v>78</v>
      </c>
      <c r="F21">
        <v>59</v>
      </c>
      <c r="G21">
        <v>85</v>
      </c>
      <c r="H21">
        <v>48</v>
      </c>
      <c r="I21">
        <v>105</v>
      </c>
    </row>
    <row r="22" ht="13.5" customHeight="1" spans="1:9">
      <c r="A22" s="27">
        <v>202305</v>
      </c>
      <c r="B22" t="s">
        <v>29</v>
      </c>
      <c r="C22" t="s">
        <v>543</v>
      </c>
      <c r="D22" t="s">
        <v>36</v>
      </c>
      <c r="E22">
        <v>79</v>
      </c>
      <c r="F22">
        <v>21</v>
      </c>
      <c r="G22">
        <v>83</v>
      </c>
      <c r="H22">
        <v>65</v>
      </c>
      <c r="I22">
        <v>107</v>
      </c>
    </row>
    <row r="23" ht="13.5" customHeight="1" spans="1:9">
      <c r="A23" s="27">
        <v>202305</v>
      </c>
      <c r="B23" t="s">
        <v>101</v>
      </c>
      <c r="C23" t="s">
        <v>544</v>
      </c>
      <c r="D23" t="s">
        <v>124</v>
      </c>
      <c r="E23">
        <v>248</v>
      </c>
      <c r="F23">
        <v>94</v>
      </c>
      <c r="G23">
        <v>232</v>
      </c>
      <c r="H23">
        <v>383</v>
      </c>
      <c r="I23">
        <v>325</v>
      </c>
    </row>
    <row r="24" ht="13.5" customHeight="1" spans="1:9">
      <c r="A24" s="27">
        <v>202305</v>
      </c>
      <c r="B24" t="s">
        <v>42</v>
      </c>
      <c r="C24" t="s">
        <v>545</v>
      </c>
      <c r="D24" t="s">
        <v>52</v>
      </c>
      <c r="E24">
        <v>85</v>
      </c>
      <c r="F24">
        <v>29</v>
      </c>
      <c r="G24">
        <v>42</v>
      </c>
      <c r="H24">
        <v>47</v>
      </c>
      <c r="I24">
        <v>59</v>
      </c>
    </row>
    <row r="25" ht="13.5" customHeight="1" spans="1:9">
      <c r="A25" s="27">
        <v>202305</v>
      </c>
      <c r="B25" t="s">
        <v>62</v>
      </c>
      <c r="C25" t="s">
        <v>546</v>
      </c>
      <c r="D25" t="s">
        <v>93</v>
      </c>
      <c r="E25">
        <v>91</v>
      </c>
      <c r="F25">
        <v>29</v>
      </c>
      <c r="G25">
        <v>93</v>
      </c>
      <c r="H25">
        <v>100</v>
      </c>
      <c r="I25">
        <v>171</v>
      </c>
    </row>
    <row r="26" ht="13.5" customHeight="1" spans="1:9">
      <c r="A26" s="27">
        <v>202305</v>
      </c>
      <c r="B26" t="s">
        <v>62</v>
      </c>
      <c r="C26" t="s">
        <v>547</v>
      </c>
      <c r="D26" t="s">
        <v>76</v>
      </c>
      <c r="E26">
        <v>94</v>
      </c>
      <c r="F26">
        <v>23</v>
      </c>
      <c r="G26">
        <v>63</v>
      </c>
      <c r="H26">
        <v>71</v>
      </c>
      <c r="I26">
        <v>111</v>
      </c>
    </row>
    <row r="27" ht="13.5" customHeight="1" spans="1:9">
      <c r="A27" s="27">
        <v>202305</v>
      </c>
      <c r="B27" t="s">
        <v>87</v>
      </c>
      <c r="C27" t="s">
        <v>548</v>
      </c>
      <c r="D27" t="s">
        <v>114</v>
      </c>
      <c r="E27">
        <v>92</v>
      </c>
      <c r="F27">
        <v>54</v>
      </c>
      <c r="G27">
        <v>92</v>
      </c>
      <c r="H27">
        <v>91</v>
      </c>
      <c r="I27">
        <v>112</v>
      </c>
    </row>
    <row r="28" ht="13.5" customHeight="1" spans="1:9">
      <c r="A28" s="27">
        <v>202305</v>
      </c>
      <c r="B28" t="s">
        <v>29</v>
      </c>
      <c r="C28" t="s">
        <v>549</v>
      </c>
      <c r="D28" t="s">
        <v>30</v>
      </c>
      <c r="E28">
        <v>60</v>
      </c>
      <c r="F28">
        <v>9</v>
      </c>
      <c r="G28">
        <v>33</v>
      </c>
      <c r="H28">
        <v>53</v>
      </c>
      <c r="I28">
        <v>60</v>
      </c>
    </row>
    <row r="29" ht="13.5" customHeight="1" spans="1:9">
      <c r="A29" s="27">
        <v>202305</v>
      </c>
      <c r="B29" t="s">
        <v>29</v>
      </c>
      <c r="C29" t="s">
        <v>550</v>
      </c>
      <c r="D29" t="s">
        <v>74</v>
      </c>
      <c r="E29">
        <v>195</v>
      </c>
      <c r="F29">
        <v>58</v>
      </c>
      <c r="G29">
        <v>120</v>
      </c>
      <c r="H29">
        <v>173</v>
      </c>
      <c r="I29">
        <v>169</v>
      </c>
    </row>
    <row r="30" ht="13.5" customHeight="1" spans="1:9">
      <c r="A30" s="27">
        <v>202305</v>
      </c>
      <c r="B30" t="s">
        <v>62</v>
      </c>
      <c r="C30" t="s">
        <v>551</v>
      </c>
      <c r="D30" t="s">
        <v>109</v>
      </c>
      <c r="E30">
        <v>94</v>
      </c>
      <c r="F30">
        <v>49</v>
      </c>
      <c r="G30">
        <v>64</v>
      </c>
      <c r="H30">
        <v>67</v>
      </c>
      <c r="I30">
        <v>107</v>
      </c>
    </row>
    <row r="31" ht="13.5" customHeight="1" spans="1:9">
      <c r="A31" s="27">
        <v>202305</v>
      </c>
      <c r="B31" t="s">
        <v>101</v>
      </c>
      <c r="C31" t="s">
        <v>552</v>
      </c>
      <c r="D31" t="s">
        <v>122</v>
      </c>
      <c r="E31">
        <v>177</v>
      </c>
      <c r="F31">
        <v>103</v>
      </c>
      <c r="G31">
        <v>259</v>
      </c>
      <c r="H31">
        <v>268</v>
      </c>
      <c r="I31">
        <v>266</v>
      </c>
    </row>
    <row r="32" ht="13.5" customHeight="1" spans="1:9">
      <c r="A32" s="27">
        <v>202305</v>
      </c>
      <c r="B32" t="s">
        <v>42</v>
      </c>
      <c r="C32" t="s">
        <v>553</v>
      </c>
      <c r="D32" t="s">
        <v>47</v>
      </c>
      <c r="E32">
        <v>50</v>
      </c>
      <c r="F32">
        <v>16</v>
      </c>
      <c r="G32">
        <v>39</v>
      </c>
      <c r="H32">
        <v>34</v>
      </c>
      <c r="I32">
        <v>34</v>
      </c>
    </row>
    <row r="33" ht="13.5" customHeight="1" spans="1:9">
      <c r="A33" s="27">
        <v>202305</v>
      </c>
      <c r="B33" t="s">
        <v>29</v>
      </c>
      <c r="C33" t="s">
        <v>554</v>
      </c>
      <c r="D33" t="s">
        <v>35</v>
      </c>
      <c r="E33">
        <v>47</v>
      </c>
      <c r="F33">
        <v>13</v>
      </c>
      <c r="G33">
        <v>67</v>
      </c>
      <c r="H33">
        <v>79</v>
      </c>
      <c r="I33">
        <v>96</v>
      </c>
    </row>
    <row r="34" ht="13.5" customHeight="1" spans="1:9">
      <c r="A34" s="27">
        <v>202305</v>
      </c>
      <c r="B34" t="s">
        <v>29</v>
      </c>
      <c r="C34" t="s">
        <v>555</v>
      </c>
      <c r="D34" t="s">
        <v>75</v>
      </c>
      <c r="E34">
        <v>112</v>
      </c>
      <c r="F34">
        <v>71</v>
      </c>
      <c r="G34">
        <v>145</v>
      </c>
      <c r="H34">
        <v>188</v>
      </c>
      <c r="I34">
        <v>232</v>
      </c>
    </row>
    <row r="35" ht="13.5" customHeight="1" spans="1:9">
      <c r="A35" s="27">
        <v>202305</v>
      </c>
      <c r="B35" t="s">
        <v>29</v>
      </c>
      <c r="C35" t="s">
        <v>556</v>
      </c>
      <c r="D35" t="s">
        <v>51</v>
      </c>
      <c r="E35">
        <v>136</v>
      </c>
      <c r="F35">
        <v>45</v>
      </c>
      <c r="G35">
        <v>63</v>
      </c>
      <c r="H35">
        <v>98</v>
      </c>
      <c r="I35">
        <v>111</v>
      </c>
    </row>
    <row r="36" ht="13.5" customHeight="1" spans="1:9">
      <c r="A36" s="27">
        <v>202305</v>
      </c>
      <c r="B36" t="s">
        <v>87</v>
      </c>
      <c r="C36" t="s">
        <v>557</v>
      </c>
      <c r="D36" t="s">
        <v>94</v>
      </c>
      <c r="E36">
        <v>56</v>
      </c>
      <c r="F36">
        <v>29</v>
      </c>
      <c r="G36">
        <v>62</v>
      </c>
      <c r="H36">
        <v>119</v>
      </c>
      <c r="I36">
        <v>129</v>
      </c>
    </row>
    <row r="37" ht="13.5" customHeight="1" spans="1:9">
      <c r="A37" s="27">
        <v>202305</v>
      </c>
      <c r="B37" t="s">
        <v>62</v>
      </c>
      <c r="C37" t="s">
        <v>558</v>
      </c>
      <c r="D37" t="s">
        <v>63</v>
      </c>
      <c r="E37">
        <v>39</v>
      </c>
      <c r="F37">
        <v>14</v>
      </c>
      <c r="G37">
        <v>39</v>
      </c>
      <c r="H37">
        <v>32</v>
      </c>
      <c r="I37">
        <v>0</v>
      </c>
    </row>
    <row r="38" ht="13.5" customHeight="1" spans="1:9">
      <c r="A38" s="27">
        <v>202305</v>
      </c>
      <c r="B38" t="s">
        <v>42</v>
      </c>
      <c r="C38" t="s">
        <v>559</v>
      </c>
      <c r="D38" t="s">
        <v>60</v>
      </c>
      <c r="E38">
        <v>51</v>
      </c>
      <c r="F38">
        <v>42</v>
      </c>
      <c r="G38">
        <v>63</v>
      </c>
      <c r="H38">
        <v>84</v>
      </c>
      <c r="I38">
        <v>119</v>
      </c>
    </row>
    <row r="39" ht="13.5" customHeight="1" spans="1:9">
      <c r="A39" s="27">
        <v>202305</v>
      </c>
      <c r="B39" t="s">
        <v>29</v>
      </c>
      <c r="C39" t="s">
        <v>560</v>
      </c>
      <c r="D39" t="s">
        <v>37</v>
      </c>
      <c r="E39">
        <v>72</v>
      </c>
      <c r="F39">
        <v>31</v>
      </c>
      <c r="G39">
        <v>50</v>
      </c>
      <c r="H39">
        <v>82</v>
      </c>
      <c r="I39">
        <v>91</v>
      </c>
    </row>
    <row r="40" ht="13.5" customHeight="1" spans="1:9">
      <c r="A40" s="27">
        <v>202305</v>
      </c>
      <c r="B40" t="s">
        <v>101</v>
      </c>
      <c r="C40" t="s">
        <v>561</v>
      </c>
      <c r="D40" t="s">
        <v>121</v>
      </c>
      <c r="E40">
        <v>134</v>
      </c>
      <c r="F40">
        <v>31</v>
      </c>
      <c r="G40">
        <v>95</v>
      </c>
      <c r="H40">
        <v>157</v>
      </c>
      <c r="I40">
        <v>156</v>
      </c>
    </row>
    <row r="41" ht="13.5" customHeight="1" spans="1:9">
      <c r="A41" s="27">
        <v>202305</v>
      </c>
      <c r="B41" t="s">
        <v>87</v>
      </c>
      <c r="C41" t="s">
        <v>562</v>
      </c>
      <c r="D41" t="s">
        <v>113</v>
      </c>
      <c r="E41">
        <v>56</v>
      </c>
      <c r="F41">
        <v>22</v>
      </c>
      <c r="G41">
        <v>109</v>
      </c>
      <c r="H41">
        <v>102</v>
      </c>
      <c r="I41">
        <v>149</v>
      </c>
    </row>
    <row r="42" ht="13.5" customHeight="1" spans="1:9">
      <c r="A42" s="27">
        <v>202305</v>
      </c>
      <c r="B42" t="s">
        <v>42</v>
      </c>
      <c r="C42" t="s">
        <v>563</v>
      </c>
      <c r="D42" s="28" t="s">
        <v>49</v>
      </c>
      <c r="E42">
        <v>39</v>
      </c>
      <c r="F42">
        <v>7</v>
      </c>
      <c r="G42">
        <v>38</v>
      </c>
      <c r="H42">
        <v>78</v>
      </c>
      <c r="I42">
        <v>67</v>
      </c>
    </row>
    <row r="43" ht="13.5" customHeight="1" spans="1:9">
      <c r="A43" s="27">
        <v>202305</v>
      </c>
      <c r="B43" t="s">
        <v>29</v>
      </c>
      <c r="C43" t="s">
        <v>564</v>
      </c>
      <c r="D43" t="s">
        <v>39</v>
      </c>
      <c r="E43">
        <v>69</v>
      </c>
      <c r="F43">
        <v>41</v>
      </c>
      <c r="G43">
        <v>55</v>
      </c>
      <c r="H43">
        <v>81</v>
      </c>
      <c r="I43">
        <v>82</v>
      </c>
    </row>
    <row r="44" ht="13.5" customHeight="1" spans="1:9">
      <c r="A44" s="27">
        <v>202305</v>
      </c>
      <c r="B44" t="s">
        <v>29</v>
      </c>
      <c r="C44" t="s">
        <v>565</v>
      </c>
      <c r="D44" t="s">
        <v>31</v>
      </c>
      <c r="E44">
        <v>33</v>
      </c>
      <c r="F44">
        <v>22</v>
      </c>
      <c r="G44">
        <v>80</v>
      </c>
      <c r="H44">
        <v>94</v>
      </c>
      <c r="I44">
        <v>45</v>
      </c>
    </row>
    <row r="45" ht="13.5" customHeight="1" spans="1:9">
      <c r="A45" s="27">
        <v>202305</v>
      </c>
      <c r="B45" t="s">
        <v>29</v>
      </c>
      <c r="C45" t="s">
        <v>566</v>
      </c>
      <c r="D45" t="s">
        <v>38</v>
      </c>
      <c r="E45">
        <v>32</v>
      </c>
      <c r="F45">
        <v>8</v>
      </c>
      <c r="G45">
        <v>27</v>
      </c>
      <c r="H45">
        <v>112</v>
      </c>
      <c r="I45">
        <v>61</v>
      </c>
    </row>
    <row r="46" ht="13.5" customHeight="1" spans="1:9">
      <c r="A46" s="27">
        <v>202305</v>
      </c>
      <c r="B46" t="s">
        <v>42</v>
      </c>
      <c r="C46" t="s">
        <v>567</v>
      </c>
      <c r="D46" t="s">
        <v>55</v>
      </c>
      <c r="E46">
        <v>39</v>
      </c>
      <c r="F46">
        <v>22</v>
      </c>
      <c r="G46">
        <v>51</v>
      </c>
      <c r="H46">
        <v>73</v>
      </c>
      <c r="I46">
        <v>131</v>
      </c>
    </row>
    <row r="47" ht="13.5" customHeight="1" spans="1:9">
      <c r="A47" s="27">
        <v>202305</v>
      </c>
      <c r="B47" t="s">
        <v>42</v>
      </c>
      <c r="C47" t="s">
        <v>568</v>
      </c>
      <c r="D47" t="s">
        <v>48</v>
      </c>
      <c r="E47">
        <v>39</v>
      </c>
      <c r="F47">
        <v>14</v>
      </c>
      <c r="G47">
        <v>44</v>
      </c>
      <c r="H47">
        <v>34</v>
      </c>
      <c r="I47">
        <v>80</v>
      </c>
    </row>
    <row r="48" ht="13.5" customHeight="1" spans="1:9">
      <c r="A48" s="27">
        <v>202305</v>
      </c>
      <c r="B48" t="s">
        <v>29</v>
      </c>
      <c r="C48" t="s">
        <v>569</v>
      </c>
      <c r="D48" t="s">
        <v>68</v>
      </c>
      <c r="E48">
        <v>164</v>
      </c>
      <c r="F48">
        <v>62</v>
      </c>
      <c r="G48">
        <v>85</v>
      </c>
      <c r="H48">
        <v>95</v>
      </c>
      <c r="I48">
        <v>152</v>
      </c>
    </row>
    <row r="49" ht="13.5" customHeight="1" spans="1:9">
      <c r="A49" s="27">
        <v>202305</v>
      </c>
      <c r="B49" t="s">
        <v>62</v>
      </c>
      <c r="C49" t="s">
        <v>570</v>
      </c>
      <c r="D49" t="s">
        <v>91</v>
      </c>
      <c r="E49">
        <v>76</v>
      </c>
      <c r="F49">
        <v>36</v>
      </c>
      <c r="G49">
        <v>75</v>
      </c>
      <c r="H49">
        <v>124</v>
      </c>
      <c r="I49">
        <v>192</v>
      </c>
    </row>
    <row r="50" ht="13.5" customHeight="1" spans="1:9">
      <c r="A50" s="27">
        <v>202305</v>
      </c>
      <c r="B50" t="s">
        <v>42</v>
      </c>
      <c r="C50" t="s">
        <v>571</v>
      </c>
      <c r="D50" t="s">
        <v>70</v>
      </c>
      <c r="E50">
        <v>61</v>
      </c>
      <c r="F50">
        <v>21</v>
      </c>
      <c r="G50">
        <v>37</v>
      </c>
      <c r="H50">
        <v>60</v>
      </c>
      <c r="I50">
        <v>41</v>
      </c>
    </row>
    <row r="51" ht="13.5" customHeight="1" spans="1:9">
      <c r="A51" s="27">
        <v>202305</v>
      </c>
      <c r="B51" t="s">
        <v>42</v>
      </c>
      <c r="C51" t="s">
        <v>572</v>
      </c>
      <c r="D51" t="s">
        <v>46</v>
      </c>
      <c r="E51">
        <v>24</v>
      </c>
      <c r="F51">
        <v>10</v>
      </c>
      <c r="G51">
        <v>44</v>
      </c>
      <c r="H51">
        <v>58</v>
      </c>
      <c r="I51">
        <v>37</v>
      </c>
    </row>
    <row r="52" ht="13.5" customHeight="1" spans="1:9">
      <c r="A52" s="27">
        <v>202305</v>
      </c>
      <c r="B52" t="s">
        <v>42</v>
      </c>
      <c r="C52" t="s">
        <v>573</v>
      </c>
      <c r="D52" t="s">
        <v>44</v>
      </c>
      <c r="E52">
        <v>34</v>
      </c>
      <c r="F52">
        <v>21</v>
      </c>
      <c r="G52">
        <v>29</v>
      </c>
      <c r="H52">
        <v>3</v>
      </c>
      <c r="I52">
        <v>0</v>
      </c>
    </row>
    <row r="53" ht="13.5" customHeight="1" spans="1:9">
      <c r="A53" s="27">
        <v>202305</v>
      </c>
      <c r="B53" t="s">
        <v>87</v>
      </c>
      <c r="C53" t="s">
        <v>574</v>
      </c>
      <c r="D53" t="s">
        <v>97</v>
      </c>
      <c r="E53">
        <v>36</v>
      </c>
      <c r="F53">
        <v>22</v>
      </c>
      <c r="G53">
        <v>47</v>
      </c>
      <c r="H53">
        <v>80</v>
      </c>
      <c r="I53">
        <v>152</v>
      </c>
    </row>
    <row r="54" ht="13.5" customHeight="1" spans="1:9">
      <c r="A54" s="27">
        <v>202305</v>
      </c>
      <c r="B54" t="s">
        <v>87</v>
      </c>
      <c r="C54" t="s">
        <v>575</v>
      </c>
      <c r="D54" t="s">
        <v>119</v>
      </c>
      <c r="E54">
        <v>110</v>
      </c>
      <c r="F54">
        <v>71</v>
      </c>
      <c r="G54">
        <v>49</v>
      </c>
      <c r="H54">
        <v>87</v>
      </c>
      <c r="I54">
        <v>94</v>
      </c>
    </row>
    <row r="55" ht="13.5" customHeight="1" spans="1:9">
      <c r="A55" s="27">
        <v>202305</v>
      </c>
      <c r="B55" t="s">
        <v>42</v>
      </c>
      <c r="C55" t="s">
        <v>576</v>
      </c>
      <c r="D55" t="s">
        <v>69</v>
      </c>
      <c r="E55">
        <v>38</v>
      </c>
      <c r="F55">
        <v>16</v>
      </c>
      <c r="G55">
        <v>52</v>
      </c>
      <c r="H55">
        <v>75</v>
      </c>
      <c r="I55">
        <v>88</v>
      </c>
    </row>
    <row r="56" ht="13.5" customHeight="1" spans="1:9">
      <c r="A56" s="27">
        <v>202305</v>
      </c>
      <c r="B56" t="s">
        <v>101</v>
      </c>
      <c r="C56" t="s">
        <v>577</v>
      </c>
      <c r="D56" t="s">
        <v>102</v>
      </c>
      <c r="E56">
        <v>20</v>
      </c>
      <c r="F56">
        <v>3</v>
      </c>
      <c r="G56">
        <v>90</v>
      </c>
      <c r="H56">
        <v>180</v>
      </c>
      <c r="I56">
        <v>242</v>
      </c>
    </row>
    <row r="57" ht="13.5" customHeight="1" spans="1:9">
      <c r="A57" s="27">
        <v>202305</v>
      </c>
      <c r="B57" t="s">
        <v>42</v>
      </c>
      <c r="C57" t="s">
        <v>578</v>
      </c>
      <c r="D57" t="s">
        <v>104</v>
      </c>
      <c r="E57">
        <v>91</v>
      </c>
      <c r="F57">
        <v>23</v>
      </c>
      <c r="G57">
        <v>108</v>
      </c>
      <c r="H57">
        <v>283</v>
      </c>
      <c r="I57">
        <v>346</v>
      </c>
    </row>
    <row r="58" ht="13.5" customHeight="1" spans="1:9">
      <c r="A58" s="27">
        <v>202305</v>
      </c>
      <c r="B58" t="s">
        <v>42</v>
      </c>
      <c r="C58" t="s">
        <v>579</v>
      </c>
      <c r="D58" t="s">
        <v>67</v>
      </c>
      <c r="E58">
        <v>55</v>
      </c>
      <c r="F58">
        <v>11</v>
      </c>
      <c r="G58">
        <v>89</v>
      </c>
      <c r="H58">
        <v>133</v>
      </c>
      <c r="I58">
        <v>165</v>
      </c>
    </row>
    <row r="59" ht="13.5" customHeight="1" spans="1:9">
      <c r="A59" s="27">
        <v>202305</v>
      </c>
      <c r="B59" t="s">
        <v>42</v>
      </c>
      <c r="C59" t="s">
        <v>524</v>
      </c>
      <c r="D59" t="s">
        <v>72</v>
      </c>
      <c r="E59">
        <v>36</v>
      </c>
      <c r="F59">
        <v>7</v>
      </c>
      <c r="G59">
        <v>73</v>
      </c>
      <c r="H59">
        <v>166</v>
      </c>
      <c r="I59">
        <v>215</v>
      </c>
    </row>
    <row r="60" ht="13.5" customHeight="1" spans="1:9">
      <c r="A60" s="27">
        <v>202305</v>
      </c>
      <c r="B60" t="s">
        <v>42</v>
      </c>
      <c r="C60" t="s">
        <v>580</v>
      </c>
      <c r="D60" t="s">
        <v>43</v>
      </c>
      <c r="E60">
        <v>17</v>
      </c>
      <c r="F60">
        <v>10</v>
      </c>
      <c r="G60">
        <v>18</v>
      </c>
      <c r="H60">
        <v>5</v>
      </c>
      <c r="I60">
        <v>2</v>
      </c>
    </row>
    <row r="61" ht="13.5" customHeight="1" spans="1:9">
      <c r="A61" s="27">
        <v>202305</v>
      </c>
      <c r="B61" t="s">
        <v>42</v>
      </c>
      <c r="C61" t="s">
        <v>581</v>
      </c>
      <c r="D61" t="s">
        <v>53</v>
      </c>
      <c r="E61">
        <v>65</v>
      </c>
      <c r="F61">
        <v>15</v>
      </c>
      <c r="G61">
        <v>47</v>
      </c>
      <c r="H61">
        <v>75</v>
      </c>
      <c r="I61">
        <v>74</v>
      </c>
    </row>
    <row r="62" ht="13.5" customHeight="1" spans="1:9">
      <c r="A62" s="27">
        <v>202305</v>
      </c>
      <c r="B62" t="s">
        <v>101</v>
      </c>
      <c r="C62" t="s">
        <v>582</v>
      </c>
      <c r="D62" t="s">
        <v>118</v>
      </c>
      <c r="E62">
        <v>157</v>
      </c>
      <c r="F62">
        <v>24</v>
      </c>
      <c r="G62">
        <v>86</v>
      </c>
      <c r="H62">
        <v>119</v>
      </c>
      <c r="I62">
        <v>137</v>
      </c>
    </row>
    <row r="63" ht="13.5" customHeight="1" spans="1:9">
      <c r="A63" s="27">
        <v>202305</v>
      </c>
      <c r="B63" t="s">
        <v>87</v>
      </c>
      <c r="C63" t="s">
        <v>583</v>
      </c>
      <c r="D63" t="s">
        <v>117</v>
      </c>
      <c r="E63">
        <v>116</v>
      </c>
      <c r="F63">
        <v>44</v>
      </c>
      <c r="G63">
        <v>64</v>
      </c>
      <c r="H63">
        <v>98</v>
      </c>
      <c r="I63">
        <v>119</v>
      </c>
    </row>
    <row r="64" ht="13.5" customHeight="1" spans="1:9">
      <c r="A64" s="27">
        <v>202305</v>
      </c>
      <c r="B64" t="s">
        <v>58</v>
      </c>
      <c r="C64" t="s">
        <v>584</v>
      </c>
      <c r="D64" t="s">
        <v>59</v>
      </c>
      <c r="E64">
        <v>81</v>
      </c>
      <c r="F64">
        <v>56</v>
      </c>
      <c r="G64">
        <v>117</v>
      </c>
      <c r="H64">
        <v>140</v>
      </c>
      <c r="I64">
        <v>154</v>
      </c>
    </row>
    <row r="65" ht="13.5" customHeight="1" spans="1:9">
      <c r="A65" s="27">
        <v>202305</v>
      </c>
      <c r="B65" t="s">
        <v>29</v>
      </c>
      <c r="C65" t="s">
        <v>585</v>
      </c>
      <c r="D65" t="s">
        <v>66</v>
      </c>
      <c r="E65">
        <v>101</v>
      </c>
      <c r="F65">
        <v>66</v>
      </c>
      <c r="G65">
        <v>110</v>
      </c>
      <c r="H65">
        <v>101</v>
      </c>
      <c r="I65">
        <v>144</v>
      </c>
    </row>
    <row r="66" ht="13.5" customHeight="1" spans="1:9">
      <c r="A66" s="27">
        <v>202305</v>
      </c>
      <c r="B66" t="s">
        <v>62</v>
      </c>
      <c r="C66" t="s">
        <v>586</v>
      </c>
      <c r="D66" t="s">
        <v>95</v>
      </c>
      <c r="E66">
        <v>103</v>
      </c>
      <c r="F66">
        <v>39</v>
      </c>
      <c r="G66">
        <v>68</v>
      </c>
      <c r="H66">
        <v>70</v>
      </c>
      <c r="I66">
        <v>105</v>
      </c>
    </row>
    <row r="67" ht="13.5" customHeight="1" spans="1:9">
      <c r="A67" s="27">
        <v>202305</v>
      </c>
      <c r="B67" t="s">
        <v>87</v>
      </c>
      <c r="C67" t="s">
        <v>587</v>
      </c>
      <c r="D67" t="s">
        <v>120</v>
      </c>
      <c r="E67">
        <v>58</v>
      </c>
      <c r="F67">
        <v>35</v>
      </c>
      <c r="G67">
        <v>135</v>
      </c>
      <c r="H67">
        <v>168</v>
      </c>
      <c r="I67">
        <v>202</v>
      </c>
    </row>
    <row r="68" ht="13.5" customHeight="1" spans="1:9">
      <c r="A68" s="27">
        <v>202305</v>
      </c>
      <c r="B68" t="s">
        <v>29</v>
      </c>
      <c r="C68" t="s">
        <v>588</v>
      </c>
      <c r="D68" t="s">
        <v>33</v>
      </c>
      <c r="E68">
        <v>14</v>
      </c>
      <c r="F68">
        <v>30</v>
      </c>
      <c r="G68">
        <v>58</v>
      </c>
      <c r="H68">
        <v>74</v>
      </c>
      <c r="I68">
        <v>96</v>
      </c>
    </row>
    <row r="69" ht="13.5" customHeight="1" spans="1:9">
      <c r="A69" s="27">
        <v>202305</v>
      </c>
      <c r="B69" t="s">
        <v>62</v>
      </c>
      <c r="C69" t="s">
        <v>589</v>
      </c>
      <c r="D69" t="s">
        <v>105</v>
      </c>
      <c r="E69">
        <v>69</v>
      </c>
      <c r="F69">
        <v>33</v>
      </c>
      <c r="G69">
        <v>108</v>
      </c>
      <c r="H69">
        <v>107</v>
      </c>
      <c r="I69">
        <v>106</v>
      </c>
    </row>
    <row r="70" ht="13.5" customHeight="1" spans="1:9">
      <c r="A70" s="27">
        <v>202305</v>
      </c>
      <c r="B70" t="s">
        <v>87</v>
      </c>
      <c r="C70" t="s">
        <v>590</v>
      </c>
      <c r="D70" t="s">
        <v>116</v>
      </c>
      <c r="G70">
        <v>22</v>
      </c>
      <c r="H70">
        <v>125</v>
      </c>
      <c r="I70">
        <v>154</v>
      </c>
    </row>
    <row r="71" ht="13.5" customHeight="1" spans="1:9">
      <c r="A71" s="27">
        <v>202305</v>
      </c>
      <c r="B71" t="s">
        <v>42</v>
      </c>
      <c r="C71" t="s">
        <v>591</v>
      </c>
      <c r="D71" t="s">
        <v>78</v>
      </c>
      <c r="H71">
        <v>95</v>
      </c>
      <c r="I71">
        <v>110</v>
      </c>
    </row>
    <row r="72" ht="13.5" customHeight="1" spans="1:9">
      <c r="A72" s="27">
        <v>202305</v>
      </c>
      <c r="B72" t="s">
        <v>29</v>
      </c>
      <c r="C72" t="s">
        <v>592</v>
      </c>
      <c r="D72" t="s">
        <v>40</v>
      </c>
      <c r="H72">
        <v>84</v>
      </c>
      <c r="I72">
        <v>94</v>
      </c>
    </row>
    <row r="73" ht="13.5" customHeight="1" spans="1:9">
      <c r="A73" s="27">
        <v>202305</v>
      </c>
      <c r="B73" t="s">
        <v>87</v>
      </c>
      <c r="C73" t="s">
        <v>593</v>
      </c>
      <c r="D73" t="s">
        <v>99</v>
      </c>
      <c r="I73">
        <v>48</v>
      </c>
    </row>
    <row r="74" ht="13.5" customHeight="1" spans="1:9">
      <c r="A74" s="27">
        <v>202305</v>
      </c>
      <c r="B74" t="s">
        <v>42</v>
      </c>
      <c r="C74" t="s">
        <v>594</v>
      </c>
      <c r="D74" t="s">
        <v>45</v>
      </c>
      <c r="I74">
        <v>47</v>
      </c>
    </row>
    <row r="75" ht="13.5" customHeight="1" spans="1:9">
      <c r="A75" s="27">
        <v>202305</v>
      </c>
      <c r="B75" t="s">
        <v>62</v>
      </c>
      <c r="C75" t="s">
        <v>595</v>
      </c>
      <c r="D75" t="s">
        <v>115</v>
      </c>
      <c r="I75">
        <v>282</v>
      </c>
    </row>
    <row r="76" ht="13.5" customHeight="1" spans="1:9">
      <c r="A76" s="27">
        <v>202305</v>
      </c>
      <c r="B76" t="s">
        <v>42</v>
      </c>
      <c r="C76" t="s">
        <v>596</v>
      </c>
      <c r="D76" t="s">
        <v>54</v>
      </c>
      <c r="I76">
        <v>68</v>
      </c>
    </row>
    <row r="77" ht="13.5" customHeight="1" spans="1:9">
      <c r="A77" s="27">
        <v>202305</v>
      </c>
      <c r="B77" t="s">
        <v>87</v>
      </c>
      <c r="C77" t="s">
        <v>597</v>
      </c>
      <c r="D77" t="s">
        <v>88</v>
      </c>
      <c r="H77">
        <v>35</v>
      </c>
      <c r="I77">
        <v>96</v>
      </c>
    </row>
    <row r="78" ht="13.5" customHeight="1" spans="1:9">
      <c r="A78" s="27">
        <v>202305</v>
      </c>
      <c r="B78" t="s">
        <v>87</v>
      </c>
      <c r="C78" t="s">
        <v>598</v>
      </c>
      <c r="D78" t="s">
        <v>103</v>
      </c>
      <c r="H78">
        <v>50</v>
      </c>
      <c r="I78">
        <v>93</v>
      </c>
    </row>
    <row r="79" ht="13.5" customHeight="1" spans="1:9">
      <c r="A79" s="27">
        <v>202305</v>
      </c>
      <c r="B79" t="s">
        <v>80</v>
      </c>
      <c r="C79" t="s">
        <v>599</v>
      </c>
      <c r="D79" t="s">
        <v>98</v>
      </c>
      <c r="E79">
        <v>139</v>
      </c>
      <c r="F79">
        <v>22</v>
      </c>
      <c r="G79">
        <v>59</v>
      </c>
      <c r="H79">
        <v>119</v>
      </c>
      <c r="I79">
        <v>152</v>
      </c>
    </row>
    <row r="80" ht="13.5" customHeight="1" spans="1:9">
      <c r="A80" s="27">
        <v>202305</v>
      </c>
      <c r="B80" t="s">
        <v>80</v>
      </c>
      <c r="C80" t="s">
        <v>600</v>
      </c>
      <c r="D80" t="s">
        <v>90</v>
      </c>
      <c r="E80">
        <v>215</v>
      </c>
      <c r="F80">
        <v>88</v>
      </c>
      <c r="G80">
        <v>154</v>
      </c>
      <c r="H80">
        <v>35</v>
      </c>
      <c r="I80">
        <v>22</v>
      </c>
    </row>
    <row r="81" ht="13.5" customHeight="1" spans="1:9">
      <c r="A81" s="27">
        <v>202305</v>
      </c>
      <c r="B81" t="s">
        <v>80</v>
      </c>
      <c r="C81" t="s">
        <v>601</v>
      </c>
      <c r="D81" t="s">
        <v>108</v>
      </c>
      <c r="E81">
        <v>20</v>
      </c>
      <c r="F81">
        <v>102</v>
      </c>
      <c r="G81">
        <v>73</v>
      </c>
      <c r="H81">
        <v>309</v>
      </c>
      <c r="I81">
        <v>69</v>
      </c>
    </row>
    <row r="82" ht="13.5" customHeight="1" spans="1:9">
      <c r="A82" s="27">
        <v>202305</v>
      </c>
      <c r="B82" t="s">
        <v>80</v>
      </c>
      <c r="C82" t="s">
        <v>602</v>
      </c>
      <c r="D82" t="s">
        <v>84</v>
      </c>
      <c r="E82">
        <v>62</v>
      </c>
      <c r="F82">
        <v>92</v>
      </c>
      <c r="G82">
        <v>223</v>
      </c>
      <c r="H82">
        <v>315</v>
      </c>
      <c r="I82">
        <v>279</v>
      </c>
    </row>
    <row r="83" ht="13.5" customHeight="1" spans="1:9">
      <c r="A83" s="27">
        <v>202305</v>
      </c>
      <c r="B83" t="s">
        <v>80</v>
      </c>
      <c r="C83" t="s">
        <v>603</v>
      </c>
      <c r="D83" t="s">
        <v>96</v>
      </c>
      <c r="E83">
        <v>190</v>
      </c>
      <c r="F83">
        <v>61</v>
      </c>
      <c r="G83">
        <v>168</v>
      </c>
      <c r="H83">
        <v>327</v>
      </c>
      <c r="I83">
        <v>228</v>
      </c>
    </row>
    <row r="84" ht="13.5" customHeight="1" spans="1:9">
      <c r="A84" s="27">
        <v>202305</v>
      </c>
      <c r="B84" t="s">
        <v>80</v>
      </c>
      <c r="C84" t="s">
        <v>604</v>
      </c>
      <c r="D84" t="s">
        <v>106</v>
      </c>
      <c r="E84">
        <v>228</v>
      </c>
      <c r="F84">
        <v>39</v>
      </c>
      <c r="G84">
        <v>198</v>
      </c>
      <c r="H84">
        <v>264</v>
      </c>
      <c r="I84">
        <v>111</v>
      </c>
    </row>
    <row r="85" ht="13.5" customHeight="1" spans="1:9">
      <c r="A85" s="27">
        <v>202305</v>
      </c>
      <c r="B85" t="s">
        <v>80</v>
      </c>
      <c r="C85" t="s">
        <v>605</v>
      </c>
      <c r="D85" s="28" t="s">
        <v>81</v>
      </c>
      <c r="E85">
        <v>78</v>
      </c>
      <c r="F85">
        <v>72</v>
      </c>
      <c r="G85">
        <v>195</v>
      </c>
      <c r="H85">
        <v>325</v>
      </c>
      <c r="I85">
        <v>150</v>
      </c>
    </row>
  </sheetData>
  <hyperlinks>
    <hyperlink ref="D42" r:id="rId1" display="huong.lethu@hocnghiepvu.com"/>
    <hyperlink ref="D85" r:id="rId2" display="thuy.lethu@hocnghiepvu.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85"/>
  <sheetViews>
    <sheetView workbookViewId="0">
      <selection activeCell="A1" sqref="A1"/>
    </sheetView>
  </sheetViews>
  <sheetFormatPr defaultColWidth="14.4333333333333" defaultRowHeight="15" customHeight="1"/>
  <sheetData>
    <row r="1" ht="13.5" customHeight="1" spans="1:16">
      <c r="A1" s="26" t="s">
        <v>2</v>
      </c>
      <c r="B1" s="26" t="s">
        <v>4</v>
      </c>
      <c r="C1" s="26" t="s">
        <v>498</v>
      </c>
      <c r="D1" s="26" t="s">
        <v>5</v>
      </c>
      <c r="E1" s="29" t="s">
        <v>511</v>
      </c>
      <c r="F1" s="29" t="s">
        <v>512</v>
      </c>
      <c r="G1" s="29" t="s">
        <v>513</v>
      </c>
      <c r="H1" s="29" t="s">
        <v>514</v>
      </c>
      <c r="I1" s="29" t="s">
        <v>515</v>
      </c>
      <c r="J1" s="29" t="s">
        <v>516</v>
      </c>
      <c r="K1" s="29" t="s">
        <v>517</v>
      </c>
      <c r="L1" s="29" t="s">
        <v>518</v>
      </c>
      <c r="M1" s="29" t="s">
        <v>519</v>
      </c>
      <c r="N1" s="29" t="s">
        <v>520</v>
      </c>
      <c r="O1" s="29" t="s">
        <v>521</v>
      </c>
      <c r="P1" s="29" t="s">
        <v>522</v>
      </c>
    </row>
    <row r="2" ht="13.5" customHeight="1" spans="1:9">
      <c r="A2" s="27">
        <v>202305</v>
      </c>
      <c r="B2" t="s">
        <v>58</v>
      </c>
      <c r="C2" t="s">
        <v>523</v>
      </c>
      <c r="D2" t="s">
        <v>82</v>
      </c>
      <c r="E2" s="27">
        <v>4234429012</v>
      </c>
      <c r="F2" s="27">
        <v>862143316</v>
      </c>
      <c r="G2" s="27">
        <v>2854402179</v>
      </c>
      <c r="H2" s="27">
        <v>5129018015</v>
      </c>
      <c r="I2" s="27">
        <v>7487895345</v>
      </c>
    </row>
    <row r="3" ht="13.5" customHeight="1" spans="1:9">
      <c r="A3" s="27">
        <v>202305</v>
      </c>
      <c r="B3" t="s">
        <v>29</v>
      </c>
      <c r="C3" t="s">
        <v>524</v>
      </c>
      <c r="D3" t="s">
        <v>72</v>
      </c>
      <c r="E3" s="27">
        <v>2669392890</v>
      </c>
      <c r="F3" s="27">
        <v>1213304604</v>
      </c>
      <c r="G3" s="27">
        <v>3183814777</v>
      </c>
      <c r="H3" s="27">
        <v>3955308249</v>
      </c>
      <c r="I3" s="27">
        <v>7588205692</v>
      </c>
    </row>
    <row r="4" ht="13.5" customHeight="1" spans="1:9">
      <c r="A4" s="27">
        <v>202305</v>
      </c>
      <c r="B4" t="s">
        <v>58</v>
      </c>
      <c r="C4" t="s">
        <v>525</v>
      </c>
      <c r="D4" t="s">
        <v>65</v>
      </c>
      <c r="E4" s="27">
        <v>2489225998</v>
      </c>
      <c r="F4" s="27">
        <v>716971007</v>
      </c>
      <c r="G4" s="27">
        <v>1862949904</v>
      </c>
      <c r="H4" s="27">
        <v>4525524495</v>
      </c>
      <c r="I4" s="27">
        <v>7341367575</v>
      </c>
    </row>
    <row r="5" ht="13.5" customHeight="1" spans="1:9">
      <c r="A5" s="27">
        <v>202305</v>
      </c>
      <c r="B5" t="s">
        <v>58</v>
      </c>
      <c r="C5" t="s">
        <v>526</v>
      </c>
      <c r="D5" t="s">
        <v>73</v>
      </c>
      <c r="E5" s="27">
        <v>3153668848</v>
      </c>
      <c r="F5" s="27">
        <v>800621869</v>
      </c>
      <c r="G5" s="27">
        <v>2950544718</v>
      </c>
      <c r="H5" s="27">
        <v>5692182824</v>
      </c>
      <c r="I5" s="27">
        <v>14757615</v>
      </c>
    </row>
    <row r="6" ht="13.5" customHeight="1" spans="1:9">
      <c r="A6" s="27">
        <v>202305</v>
      </c>
      <c r="B6" t="s">
        <v>87</v>
      </c>
      <c r="C6" t="s">
        <v>527</v>
      </c>
      <c r="D6" t="s">
        <v>110</v>
      </c>
      <c r="E6" s="27">
        <v>1434308136</v>
      </c>
      <c r="F6" s="27">
        <v>706688434</v>
      </c>
      <c r="G6" s="27">
        <v>1100532869</v>
      </c>
      <c r="H6" s="27">
        <v>2809374097</v>
      </c>
      <c r="I6" s="27">
        <v>3194320799</v>
      </c>
    </row>
    <row r="7" ht="13.5" customHeight="1" spans="1:9">
      <c r="A7" s="27">
        <v>202305</v>
      </c>
      <c r="B7" t="s">
        <v>58</v>
      </c>
      <c r="C7" t="s">
        <v>528</v>
      </c>
      <c r="D7" t="s">
        <v>77</v>
      </c>
      <c r="E7" s="27">
        <v>2774937069</v>
      </c>
      <c r="F7" s="27">
        <v>1734747029</v>
      </c>
      <c r="G7" s="27">
        <v>3521306957</v>
      </c>
      <c r="H7" s="27">
        <v>3533398381</v>
      </c>
      <c r="I7" s="27">
        <v>8996540086</v>
      </c>
    </row>
    <row r="8" ht="13.5" customHeight="1" spans="1:9">
      <c r="A8" s="27">
        <v>202305</v>
      </c>
      <c r="B8" t="s">
        <v>29</v>
      </c>
      <c r="C8" t="s">
        <v>529</v>
      </c>
      <c r="D8" t="s">
        <v>71</v>
      </c>
      <c r="E8" s="27">
        <v>2414264828</v>
      </c>
      <c r="F8" s="27">
        <v>848339600</v>
      </c>
      <c r="G8" s="27">
        <v>2091570793</v>
      </c>
      <c r="H8" s="27">
        <v>4982274731</v>
      </c>
      <c r="I8" s="27">
        <v>9814596731</v>
      </c>
    </row>
    <row r="9" ht="13.5" customHeight="1" spans="1:9">
      <c r="A9" s="27">
        <v>202305</v>
      </c>
      <c r="B9" t="s">
        <v>87</v>
      </c>
      <c r="C9" t="s">
        <v>530</v>
      </c>
      <c r="D9" t="s">
        <v>107</v>
      </c>
      <c r="E9" s="27"/>
      <c r="F9" s="27"/>
      <c r="G9" s="27">
        <v>1031543705</v>
      </c>
      <c r="H9" s="27">
        <v>1781763799</v>
      </c>
      <c r="I9" s="27">
        <v>4401057969</v>
      </c>
    </row>
    <row r="10" ht="13.5" customHeight="1" spans="1:9">
      <c r="A10" s="27">
        <v>202305</v>
      </c>
      <c r="B10" t="s">
        <v>29</v>
      </c>
      <c r="C10" t="s">
        <v>531</v>
      </c>
      <c r="D10" t="s">
        <v>83</v>
      </c>
      <c r="E10" s="27">
        <v>3349333925</v>
      </c>
      <c r="F10" s="27">
        <v>1027971509</v>
      </c>
      <c r="G10" s="27">
        <v>2015664719</v>
      </c>
      <c r="H10" s="27">
        <v>4924103274</v>
      </c>
      <c r="I10" s="27">
        <v>7305327430</v>
      </c>
    </row>
    <row r="11" ht="13.5" customHeight="1" spans="1:9">
      <c r="A11" s="27">
        <v>202305</v>
      </c>
      <c r="B11" t="s">
        <v>29</v>
      </c>
      <c r="C11" t="s">
        <v>532</v>
      </c>
      <c r="D11" t="s">
        <v>34</v>
      </c>
      <c r="E11" s="27">
        <v>887135656</v>
      </c>
      <c r="F11" s="27">
        <v>228959018</v>
      </c>
      <c r="G11" s="27">
        <v>620591956</v>
      </c>
      <c r="H11" s="27">
        <v>2402066087</v>
      </c>
      <c r="I11" s="27">
        <v>3092897926</v>
      </c>
    </row>
    <row r="12" ht="13.5" customHeight="1" spans="1:9">
      <c r="A12" s="27">
        <v>202305</v>
      </c>
      <c r="B12" t="s">
        <v>29</v>
      </c>
      <c r="C12" t="s">
        <v>533</v>
      </c>
      <c r="D12" t="s">
        <v>32</v>
      </c>
      <c r="E12" s="27">
        <v>744931073</v>
      </c>
      <c r="F12" s="27">
        <v>179149740</v>
      </c>
      <c r="G12" s="27">
        <v>142463273</v>
      </c>
      <c r="H12" s="27">
        <v>1358401874</v>
      </c>
      <c r="I12" s="27">
        <v>2468587486</v>
      </c>
    </row>
    <row r="13" ht="13.5" customHeight="1" spans="1:9">
      <c r="A13" s="27">
        <v>202305</v>
      </c>
      <c r="B13" t="s">
        <v>87</v>
      </c>
      <c r="C13" t="s">
        <v>534</v>
      </c>
      <c r="D13" t="s">
        <v>112</v>
      </c>
      <c r="E13" s="27">
        <v>1064443466</v>
      </c>
      <c r="F13" s="27">
        <v>544175067</v>
      </c>
      <c r="G13" s="27">
        <v>919919229</v>
      </c>
      <c r="H13" s="27">
        <v>1895754245</v>
      </c>
      <c r="I13" s="27">
        <v>4468187979</v>
      </c>
    </row>
    <row r="14" ht="13.5" customHeight="1" spans="1:9">
      <c r="A14" s="27">
        <v>202305</v>
      </c>
      <c r="B14" t="s">
        <v>29</v>
      </c>
      <c r="C14" t="s">
        <v>535</v>
      </c>
      <c r="D14" t="s">
        <v>64</v>
      </c>
      <c r="E14" s="27">
        <v>1696892628</v>
      </c>
      <c r="F14" s="27">
        <v>509607261</v>
      </c>
      <c r="G14" s="27">
        <v>1825798965</v>
      </c>
      <c r="H14" s="27">
        <v>3941297481</v>
      </c>
      <c r="I14" s="27">
        <v>9839772725</v>
      </c>
    </row>
    <row r="15" ht="13.5" customHeight="1" spans="1:9">
      <c r="A15" s="27">
        <v>202305</v>
      </c>
      <c r="B15" t="s">
        <v>42</v>
      </c>
      <c r="C15" t="s">
        <v>536</v>
      </c>
      <c r="D15" t="s">
        <v>50</v>
      </c>
      <c r="E15" s="27">
        <v>1209581540</v>
      </c>
      <c r="F15" s="27">
        <v>235896872</v>
      </c>
      <c r="G15" s="27">
        <v>676688932</v>
      </c>
      <c r="H15" s="27">
        <v>1727774141</v>
      </c>
      <c r="I15" s="27">
        <v>2012518041</v>
      </c>
    </row>
    <row r="16" ht="13.5" customHeight="1" spans="1:9">
      <c r="A16" s="27">
        <v>202305</v>
      </c>
      <c r="B16" t="s">
        <v>29</v>
      </c>
      <c r="C16" t="s">
        <v>537</v>
      </c>
      <c r="D16" t="s">
        <v>56</v>
      </c>
      <c r="E16" s="27">
        <v>1528431838</v>
      </c>
      <c r="F16" s="27">
        <v>332735186</v>
      </c>
      <c r="G16" s="27">
        <v>1218743774</v>
      </c>
      <c r="H16" s="27">
        <v>2674696085</v>
      </c>
      <c r="I16" s="27">
        <v>4931837225</v>
      </c>
    </row>
    <row r="17" ht="13.5" customHeight="1" spans="1:9">
      <c r="A17" s="27">
        <v>202305</v>
      </c>
      <c r="B17" t="s">
        <v>29</v>
      </c>
      <c r="C17" t="s">
        <v>538</v>
      </c>
      <c r="D17" t="s">
        <v>85</v>
      </c>
      <c r="E17" s="27">
        <v>1991804080</v>
      </c>
      <c r="F17" s="27">
        <v>614992243</v>
      </c>
      <c r="G17" s="27">
        <v>1921271123</v>
      </c>
      <c r="H17" s="27">
        <v>4890983443</v>
      </c>
      <c r="I17" s="27">
        <v>4327340342</v>
      </c>
    </row>
    <row r="18" ht="13.5" customHeight="1" spans="1:9">
      <c r="A18" s="27">
        <v>202305</v>
      </c>
      <c r="B18" t="s">
        <v>29</v>
      </c>
      <c r="C18" t="s">
        <v>539</v>
      </c>
      <c r="D18" t="s">
        <v>89</v>
      </c>
      <c r="E18" s="27">
        <v>3533000649</v>
      </c>
      <c r="F18" s="27">
        <v>2268768823</v>
      </c>
      <c r="G18" s="27">
        <v>5298816227</v>
      </c>
      <c r="H18" s="27">
        <v>8174407399</v>
      </c>
      <c r="I18" s="27">
        <v>7352658808</v>
      </c>
    </row>
    <row r="19" ht="13.5" customHeight="1" spans="1:9">
      <c r="A19" s="27">
        <v>202305</v>
      </c>
      <c r="B19" t="s">
        <v>87</v>
      </c>
      <c r="C19" t="s">
        <v>540</v>
      </c>
      <c r="D19" t="s">
        <v>123</v>
      </c>
      <c r="E19" s="27">
        <v>1742888957</v>
      </c>
      <c r="F19" s="27">
        <v>711159203</v>
      </c>
      <c r="G19" s="27">
        <v>2005586424</v>
      </c>
      <c r="H19" s="27">
        <v>6658712711</v>
      </c>
      <c r="I19" s="27">
        <v>7353157091</v>
      </c>
    </row>
    <row r="20" ht="13.5" customHeight="1" spans="1:9">
      <c r="A20" s="27">
        <v>202305</v>
      </c>
      <c r="B20" t="s">
        <v>62</v>
      </c>
      <c r="C20" t="s">
        <v>541</v>
      </c>
      <c r="D20" t="s">
        <v>92</v>
      </c>
      <c r="E20" s="27">
        <v>1451462490</v>
      </c>
      <c r="F20" s="27">
        <v>672574045</v>
      </c>
      <c r="G20" s="27">
        <v>1701832747</v>
      </c>
      <c r="H20" s="27">
        <v>2498724074</v>
      </c>
      <c r="I20" s="27">
        <v>4748780566</v>
      </c>
    </row>
    <row r="21" ht="13.5" customHeight="1" spans="1:9">
      <c r="A21" s="27">
        <v>202305</v>
      </c>
      <c r="B21" t="s">
        <v>87</v>
      </c>
      <c r="C21" t="s">
        <v>542</v>
      </c>
      <c r="D21" t="s">
        <v>111</v>
      </c>
      <c r="E21" s="27">
        <v>996845182</v>
      </c>
      <c r="F21" s="27">
        <v>696809175</v>
      </c>
      <c r="G21" s="27">
        <v>1103749915</v>
      </c>
      <c r="H21" s="27">
        <v>1013440952</v>
      </c>
      <c r="I21" s="27">
        <v>2295364982</v>
      </c>
    </row>
    <row r="22" ht="13.5" customHeight="1" spans="1:9">
      <c r="A22" s="27">
        <v>202305</v>
      </c>
      <c r="B22" t="s">
        <v>29</v>
      </c>
      <c r="C22" t="s">
        <v>543</v>
      </c>
      <c r="D22" t="s">
        <v>36</v>
      </c>
      <c r="E22" s="27">
        <v>1053075838</v>
      </c>
      <c r="F22" s="27">
        <v>235753905</v>
      </c>
      <c r="G22" s="27">
        <v>1179342310</v>
      </c>
      <c r="H22" s="27">
        <v>1213548031</v>
      </c>
      <c r="I22" s="27">
        <v>4705069439</v>
      </c>
    </row>
    <row r="23" ht="13.5" customHeight="1" spans="1:9">
      <c r="A23" s="27">
        <v>202305</v>
      </c>
      <c r="B23" t="s">
        <v>101</v>
      </c>
      <c r="C23" t="s">
        <v>544</v>
      </c>
      <c r="D23" t="s">
        <v>124</v>
      </c>
      <c r="E23" s="27">
        <v>2194079437</v>
      </c>
      <c r="F23" s="27">
        <v>849466766</v>
      </c>
      <c r="G23" s="27">
        <v>1857661983</v>
      </c>
      <c r="H23" s="27">
        <v>5520095336</v>
      </c>
      <c r="I23" s="27">
        <v>5886814824</v>
      </c>
    </row>
    <row r="24" ht="13.5" customHeight="1" spans="1:9">
      <c r="A24" s="27">
        <v>202305</v>
      </c>
      <c r="B24" t="s">
        <v>42</v>
      </c>
      <c r="C24" t="s">
        <v>545</v>
      </c>
      <c r="D24" t="s">
        <v>52</v>
      </c>
      <c r="E24" s="27">
        <v>1289240502</v>
      </c>
      <c r="F24" s="27">
        <v>623379120</v>
      </c>
      <c r="G24" s="27">
        <v>573689183</v>
      </c>
      <c r="H24" s="27">
        <v>680997313</v>
      </c>
      <c r="I24" s="27">
        <v>1681582915</v>
      </c>
    </row>
    <row r="25" ht="13.5" customHeight="1" spans="1:9">
      <c r="A25" s="27">
        <v>202305</v>
      </c>
      <c r="B25" t="s">
        <v>62</v>
      </c>
      <c r="C25" t="s">
        <v>546</v>
      </c>
      <c r="D25" t="s">
        <v>93</v>
      </c>
      <c r="E25" s="27">
        <v>1140809590</v>
      </c>
      <c r="F25" s="27">
        <v>345471115</v>
      </c>
      <c r="G25" s="27">
        <v>1058382158</v>
      </c>
      <c r="H25" s="27">
        <v>1549266103</v>
      </c>
      <c r="I25" s="27">
        <v>4395544698</v>
      </c>
    </row>
    <row r="26" ht="13.5" customHeight="1" spans="1:9">
      <c r="A26" s="27">
        <v>202305</v>
      </c>
      <c r="B26" t="s">
        <v>62</v>
      </c>
      <c r="C26" t="s">
        <v>547</v>
      </c>
      <c r="D26" t="s">
        <v>76</v>
      </c>
      <c r="E26" s="27">
        <v>1339401678</v>
      </c>
      <c r="F26" s="27">
        <v>301592600</v>
      </c>
      <c r="G26" s="27">
        <v>839362063</v>
      </c>
      <c r="H26" s="27">
        <v>1638586397</v>
      </c>
      <c r="I26" s="27">
        <v>3716475102</v>
      </c>
    </row>
    <row r="27" ht="13.5" customHeight="1" spans="1:9">
      <c r="A27" s="27">
        <v>202305</v>
      </c>
      <c r="B27" t="s">
        <v>87</v>
      </c>
      <c r="C27" t="s">
        <v>548</v>
      </c>
      <c r="D27" t="s">
        <v>114</v>
      </c>
      <c r="E27" s="27">
        <v>1078861144</v>
      </c>
      <c r="F27" s="27">
        <v>678582638</v>
      </c>
      <c r="G27" s="27">
        <v>1187578870</v>
      </c>
      <c r="H27" s="27">
        <v>2500117676</v>
      </c>
      <c r="I27" s="27">
        <v>3505544833</v>
      </c>
    </row>
    <row r="28" ht="13.5" customHeight="1" spans="1:9">
      <c r="A28" s="27">
        <v>202305</v>
      </c>
      <c r="B28" t="s">
        <v>29</v>
      </c>
      <c r="C28" t="s">
        <v>549</v>
      </c>
      <c r="D28" t="s">
        <v>30</v>
      </c>
      <c r="E28" s="27">
        <v>841926848</v>
      </c>
      <c r="F28" s="27">
        <v>144588106</v>
      </c>
      <c r="G28" s="27">
        <v>452250490</v>
      </c>
      <c r="H28" s="27">
        <v>1155815359</v>
      </c>
      <c r="I28" s="27">
        <v>1251732830</v>
      </c>
    </row>
    <row r="29" ht="13.5" customHeight="1" spans="1:9">
      <c r="A29" s="27">
        <v>202305</v>
      </c>
      <c r="B29" t="s">
        <v>29</v>
      </c>
      <c r="C29" t="s">
        <v>550</v>
      </c>
      <c r="D29" t="s">
        <v>74</v>
      </c>
      <c r="E29" s="27">
        <v>2672586700</v>
      </c>
      <c r="F29" s="27">
        <v>1503098118</v>
      </c>
      <c r="G29" s="27">
        <v>3650677740</v>
      </c>
      <c r="H29" s="27">
        <v>5670032067</v>
      </c>
      <c r="I29" s="27">
        <v>5636805292</v>
      </c>
    </row>
    <row r="30" ht="13.5" customHeight="1" spans="1:9">
      <c r="A30" s="27">
        <v>202305</v>
      </c>
      <c r="B30" t="s">
        <v>62</v>
      </c>
      <c r="C30" t="s">
        <v>551</v>
      </c>
      <c r="D30" t="s">
        <v>109</v>
      </c>
      <c r="E30" s="27">
        <v>1407425010</v>
      </c>
      <c r="F30" s="27">
        <v>837112674</v>
      </c>
      <c r="G30" s="27">
        <v>873868081</v>
      </c>
      <c r="H30" s="27">
        <v>1318475445</v>
      </c>
      <c r="I30" s="27">
        <v>2850255494</v>
      </c>
    </row>
    <row r="31" ht="13.5" customHeight="1" spans="1:9">
      <c r="A31" s="27">
        <v>202305</v>
      </c>
      <c r="B31" t="s">
        <v>101</v>
      </c>
      <c r="C31" t="s">
        <v>552</v>
      </c>
      <c r="D31" t="s">
        <v>122</v>
      </c>
      <c r="E31" s="27">
        <v>1685736484</v>
      </c>
      <c r="F31" s="27">
        <v>881899903</v>
      </c>
      <c r="G31" s="27">
        <v>1860929251</v>
      </c>
      <c r="H31" s="27">
        <v>5187730218</v>
      </c>
      <c r="I31" s="27">
        <v>4292075179</v>
      </c>
    </row>
    <row r="32" ht="13.5" customHeight="1" spans="1:9">
      <c r="A32" s="27">
        <v>202305</v>
      </c>
      <c r="B32" t="s">
        <v>42</v>
      </c>
      <c r="C32" t="s">
        <v>553</v>
      </c>
      <c r="D32" t="s">
        <v>47</v>
      </c>
      <c r="E32" s="27">
        <v>587634792</v>
      </c>
      <c r="F32" s="27">
        <v>147587839</v>
      </c>
      <c r="G32" s="27">
        <v>490508523</v>
      </c>
      <c r="H32" s="27">
        <v>739635946</v>
      </c>
      <c r="I32" s="27">
        <v>2007872557</v>
      </c>
    </row>
    <row r="33" ht="13.5" customHeight="1" spans="1:9">
      <c r="A33" s="27">
        <v>202305</v>
      </c>
      <c r="B33" t="s">
        <v>29</v>
      </c>
      <c r="C33" t="s">
        <v>554</v>
      </c>
      <c r="D33" t="s">
        <v>35</v>
      </c>
      <c r="E33" s="27">
        <v>600384709</v>
      </c>
      <c r="F33" s="27">
        <v>224217208</v>
      </c>
      <c r="G33" s="27">
        <v>1029051910</v>
      </c>
      <c r="H33" s="27">
        <v>2191982982</v>
      </c>
      <c r="I33" s="27">
        <v>4399749409</v>
      </c>
    </row>
    <row r="34" ht="13.5" customHeight="1" spans="1:9">
      <c r="A34" s="27">
        <v>202305</v>
      </c>
      <c r="B34" t="s">
        <v>29</v>
      </c>
      <c r="C34" t="s">
        <v>555</v>
      </c>
      <c r="D34" t="s">
        <v>75</v>
      </c>
      <c r="E34" s="27">
        <v>1173490337</v>
      </c>
      <c r="F34" s="27">
        <v>1120591686</v>
      </c>
      <c r="G34" s="27">
        <v>1714809908</v>
      </c>
      <c r="H34" s="27">
        <v>2664777390</v>
      </c>
      <c r="I34" s="27">
        <v>6800745301</v>
      </c>
    </row>
    <row r="35" ht="13.5" customHeight="1" spans="1:9">
      <c r="A35" s="27">
        <v>202305</v>
      </c>
      <c r="B35" t="s">
        <v>29</v>
      </c>
      <c r="C35" t="s">
        <v>556</v>
      </c>
      <c r="D35" t="s">
        <v>51</v>
      </c>
      <c r="E35" s="27">
        <v>1787610374</v>
      </c>
      <c r="F35" s="27">
        <v>656495146</v>
      </c>
      <c r="G35" s="27">
        <v>1047172813</v>
      </c>
      <c r="H35" s="27">
        <v>1765269262</v>
      </c>
      <c r="I35" s="27">
        <v>2276821148</v>
      </c>
    </row>
    <row r="36" ht="13.5" customHeight="1" spans="1:9">
      <c r="A36" s="27">
        <v>202305</v>
      </c>
      <c r="B36" t="s">
        <v>87</v>
      </c>
      <c r="C36" t="s">
        <v>557</v>
      </c>
      <c r="D36" t="s">
        <v>94</v>
      </c>
      <c r="E36" s="27">
        <v>619203566</v>
      </c>
      <c r="F36" s="27">
        <v>531258278</v>
      </c>
      <c r="G36" s="27">
        <v>809038864</v>
      </c>
      <c r="H36" s="27">
        <v>2643884592</v>
      </c>
      <c r="I36" s="27">
        <v>3755539561</v>
      </c>
    </row>
    <row r="37" ht="13.5" customHeight="1" spans="1:9">
      <c r="A37" s="27">
        <v>202305</v>
      </c>
      <c r="B37" t="s">
        <v>62</v>
      </c>
      <c r="C37" t="s">
        <v>558</v>
      </c>
      <c r="D37" t="s">
        <v>63</v>
      </c>
      <c r="E37" s="27">
        <v>602781788</v>
      </c>
      <c r="F37" s="27">
        <v>191523700</v>
      </c>
      <c r="G37" s="27">
        <v>574836833</v>
      </c>
      <c r="H37" s="27">
        <v>830775786</v>
      </c>
      <c r="I37" s="27">
        <v>0</v>
      </c>
    </row>
    <row r="38" ht="13.5" customHeight="1" spans="1:9">
      <c r="A38" s="27">
        <v>202305</v>
      </c>
      <c r="B38" t="s">
        <v>42</v>
      </c>
      <c r="C38" t="s">
        <v>559</v>
      </c>
      <c r="D38" t="s">
        <v>60</v>
      </c>
      <c r="E38" s="27">
        <v>515621702</v>
      </c>
      <c r="F38" s="27">
        <v>278525212</v>
      </c>
      <c r="G38" s="27">
        <v>628484095</v>
      </c>
      <c r="H38" s="27">
        <v>1377508939</v>
      </c>
      <c r="I38" s="27">
        <v>4801117745</v>
      </c>
    </row>
    <row r="39" ht="13.5" customHeight="1" spans="1:9">
      <c r="A39" s="27">
        <v>202305</v>
      </c>
      <c r="B39" t="s">
        <v>29</v>
      </c>
      <c r="C39" t="s">
        <v>560</v>
      </c>
      <c r="D39" t="s">
        <v>37</v>
      </c>
      <c r="E39" s="27">
        <v>882390370</v>
      </c>
      <c r="F39" s="27">
        <v>295796706</v>
      </c>
      <c r="G39" s="27">
        <v>654386834</v>
      </c>
      <c r="H39" s="27">
        <v>2011766943</v>
      </c>
      <c r="I39" s="27">
        <v>4000037001</v>
      </c>
    </row>
    <row r="40" ht="13.5" customHeight="1" spans="1:9">
      <c r="A40" s="27">
        <v>202305</v>
      </c>
      <c r="B40" t="s">
        <v>101</v>
      </c>
      <c r="C40" t="s">
        <v>561</v>
      </c>
      <c r="D40" t="s">
        <v>121</v>
      </c>
      <c r="E40" s="27">
        <v>928306707</v>
      </c>
      <c r="F40" s="27">
        <v>320078776</v>
      </c>
      <c r="G40" s="27">
        <v>848089502</v>
      </c>
      <c r="H40" s="27">
        <v>3685856289</v>
      </c>
      <c r="I40" s="27">
        <v>5454905251</v>
      </c>
    </row>
    <row r="41" ht="13.5" customHeight="1" spans="1:9">
      <c r="A41" s="27">
        <v>202305</v>
      </c>
      <c r="B41" t="s">
        <v>87</v>
      </c>
      <c r="C41" t="s">
        <v>562</v>
      </c>
      <c r="D41" t="s">
        <v>113</v>
      </c>
      <c r="E41" s="27">
        <v>630569766</v>
      </c>
      <c r="F41" s="27">
        <v>321297041</v>
      </c>
      <c r="G41" s="27">
        <v>1497840073</v>
      </c>
      <c r="H41" s="27">
        <v>2589905148</v>
      </c>
      <c r="I41" s="27">
        <v>5100297870</v>
      </c>
    </row>
    <row r="42" ht="13.5" customHeight="1" spans="1:9">
      <c r="A42" s="27">
        <v>202305</v>
      </c>
      <c r="B42" t="s">
        <v>42</v>
      </c>
      <c r="C42" t="s">
        <v>563</v>
      </c>
      <c r="D42" s="28" t="s">
        <v>49</v>
      </c>
      <c r="E42" s="27">
        <v>462056160</v>
      </c>
      <c r="F42" s="27">
        <v>33534711</v>
      </c>
      <c r="G42" s="27">
        <v>273713622</v>
      </c>
      <c r="H42" s="27">
        <v>1731055254</v>
      </c>
      <c r="I42" s="27">
        <v>2392500744</v>
      </c>
    </row>
    <row r="43" ht="13.5" customHeight="1" spans="1:9">
      <c r="A43" s="27">
        <v>202305</v>
      </c>
      <c r="B43" t="s">
        <v>29</v>
      </c>
      <c r="C43" t="s">
        <v>564</v>
      </c>
      <c r="D43" t="s">
        <v>39</v>
      </c>
      <c r="E43" s="27">
        <v>874943195</v>
      </c>
      <c r="F43" s="27">
        <v>619113053</v>
      </c>
      <c r="G43" s="27">
        <v>752167406</v>
      </c>
      <c r="H43" s="27">
        <v>2386885307</v>
      </c>
      <c r="I43" s="27">
        <v>2639097818</v>
      </c>
    </row>
    <row r="44" ht="13.5" customHeight="1" spans="1:9">
      <c r="A44" s="27">
        <v>202305</v>
      </c>
      <c r="B44" t="s">
        <v>29</v>
      </c>
      <c r="C44" t="s">
        <v>565</v>
      </c>
      <c r="D44" t="s">
        <v>31</v>
      </c>
      <c r="E44" s="27">
        <v>310053255</v>
      </c>
      <c r="F44" s="27">
        <v>229281672</v>
      </c>
      <c r="G44" s="27">
        <v>1007821406</v>
      </c>
      <c r="H44" s="27">
        <v>1942995126</v>
      </c>
      <c r="I44" s="27">
        <v>1945037632</v>
      </c>
    </row>
    <row r="45" ht="13.5" customHeight="1" spans="1:9">
      <c r="A45" s="27">
        <v>202305</v>
      </c>
      <c r="B45" t="s">
        <v>29</v>
      </c>
      <c r="C45" t="s">
        <v>566</v>
      </c>
      <c r="D45" t="s">
        <v>38</v>
      </c>
      <c r="E45" s="27">
        <v>494760450</v>
      </c>
      <c r="F45" s="27">
        <v>88380506</v>
      </c>
      <c r="G45" s="27">
        <v>391900397</v>
      </c>
      <c r="H45" s="27">
        <v>5688709061</v>
      </c>
      <c r="I45" s="27">
        <v>3335786156</v>
      </c>
    </row>
    <row r="46" ht="13.5" customHeight="1" spans="1:9">
      <c r="A46" s="27">
        <v>202305</v>
      </c>
      <c r="B46" t="s">
        <v>42</v>
      </c>
      <c r="C46" t="s">
        <v>567</v>
      </c>
      <c r="D46" t="s">
        <v>55</v>
      </c>
      <c r="E46" s="27">
        <v>566666976</v>
      </c>
      <c r="F46" s="27">
        <v>365622483</v>
      </c>
      <c r="G46" s="27">
        <v>742564381</v>
      </c>
      <c r="H46" s="27">
        <v>2674469753</v>
      </c>
      <c r="I46" s="27">
        <v>6492779513</v>
      </c>
    </row>
    <row r="47" ht="13.5" customHeight="1" spans="1:9">
      <c r="A47" s="27">
        <v>202305</v>
      </c>
      <c r="B47" t="s">
        <v>42</v>
      </c>
      <c r="C47" t="s">
        <v>568</v>
      </c>
      <c r="D47" t="s">
        <v>48</v>
      </c>
      <c r="E47" s="27">
        <v>493890800</v>
      </c>
      <c r="F47" s="27">
        <v>235994000</v>
      </c>
      <c r="G47" s="27">
        <v>603847477</v>
      </c>
      <c r="H47" s="27">
        <v>922796056</v>
      </c>
      <c r="I47" s="27">
        <v>3871459730</v>
      </c>
    </row>
    <row r="48" ht="13.5" customHeight="1" spans="1:9">
      <c r="A48" s="27">
        <v>202305</v>
      </c>
      <c r="B48" t="s">
        <v>29</v>
      </c>
      <c r="C48" t="s">
        <v>569</v>
      </c>
      <c r="D48" t="s">
        <v>68</v>
      </c>
      <c r="E48" s="27">
        <v>2375124976</v>
      </c>
      <c r="F48" s="27">
        <v>1446266450</v>
      </c>
      <c r="G48" s="27">
        <v>2445931249</v>
      </c>
      <c r="H48" s="27">
        <v>2936807193</v>
      </c>
      <c r="I48" s="27">
        <v>4338807630</v>
      </c>
    </row>
    <row r="49" ht="13.5" customHeight="1" spans="1:9">
      <c r="A49" s="27">
        <v>202305</v>
      </c>
      <c r="B49" t="s">
        <v>62</v>
      </c>
      <c r="C49" t="s">
        <v>570</v>
      </c>
      <c r="D49" t="s">
        <v>91</v>
      </c>
      <c r="E49" s="27">
        <v>921428691</v>
      </c>
      <c r="F49" s="27">
        <v>424684205</v>
      </c>
      <c r="G49" s="27">
        <v>1109864890</v>
      </c>
      <c r="H49" s="27">
        <v>1855610811</v>
      </c>
      <c r="I49" s="27">
        <v>4422983336</v>
      </c>
    </row>
    <row r="50" ht="13.5" customHeight="1" spans="1:9">
      <c r="A50" s="27">
        <v>202305</v>
      </c>
      <c r="B50" t="s">
        <v>42</v>
      </c>
      <c r="C50" t="s">
        <v>571</v>
      </c>
      <c r="D50" t="s">
        <v>70</v>
      </c>
      <c r="E50" s="27">
        <v>736059799</v>
      </c>
      <c r="F50" s="27">
        <v>160266316</v>
      </c>
      <c r="G50" s="27">
        <v>317384526</v>
      </c>
      <c r="H50" s="27">
        <v>1712808939</v>
      </c>
      <c r="I50" s="27">
        <v>1521215041</v>
      </c>
    </row>
    <row r="51" ht="13.5" customHeight="1" spans="1:9">
      <c r="A51" s="27">
        <v>202305</v>
      </c>
      <c r="B51" t="s">
        <v>42</v>
      </c>
      <c r="C51" t="s">
        <v>572</v>
      </c>
      <c r="D51" t="s">
        <v>46</v>
      </c>
      <c r="E51" s="27">
        <v>300145858</v>
      </c>
      <c r="F51" s="27">
        <v>98522958</v>
      </c>
      <c r="G51" s="27">
        <v>542544383</v>
      </c>
      <c r="H51" s="27">
        <v>2303106843</v>
      </c>
      <c r="I51" s="27">
        <v>1574582171</v>
      </c>
    </row>
    <row r="52" ht="13.5" customHeight="1" spans="1:9">
      <c r="A52" s="27">
        <v>202305</v>
      </c>
      <c r="B52" t="s">
        <v>42</v>
      </c>
      <c r="C52" t="s">
        <v>573</v>
      </c>
      <c r="D52" t="s">
        <v>44</v>
      </c>
      <c r="E52" s="27">
        <v>472604425</v>
      </c>
      <c r="F52" s="27">
        <v>190073340</v>
      </c>
      <c r="G52" s="27">
        <v>291940041</v>
      </c>
      <c r="H52" s="27">
        <v>7792800</v>
      </c>
      <c r="I52" s="27">
        <v>0</v>
      </c>
    </row>
    <row r="53" ht="13.5" customHeight="1" spans="1:9">
      <c r="A53" s="27">
        <v>202305</v>
      </c>
      <c r="B53" t="s">
        <v>87</v>
      </c>
      <c r="C53" t="s">
        <v>574</v>
      </c>
      <c r="D53" t="s">
        <v>97</v>
      </c>
      <c r="E53" s="27">
        <v>517746908</v>
      </c>
      <c r="F53" s="27">
        <v>300225787</v>
      </c>
      <c r="G53" s="27">
        <v>585420187</v>
      </c>
      <c r="H53" s="27">
        <v>2269433743</v>
      </c>
      <c r="I53" s="27">
        <v>6897122733</v>
      </c>
    </row>
    <row r="54" ht="13.5" customHeight="1" spans="1:9">
      <c r="A54" s="27">
        <v>202305</v>
      </c>
      <c r="B54" t="s">
        <v>87</v>
      </c>
      <c r="C54" t="s">
        <v>575</v>
      </c>
      <c r="D54" t="s">
        <v>119</v>
      </c>
      <c r="E54" s="27">
        <v>1214459334</v>
      </c>
      <c r="F54" s="27">
        <v>784864201</v>
      </c>
      <c r="G54" s="27">
        <v>577380199</v>
      </c>
      <c r="H54" s="27">
        <v>2018313102</v>
      </c>
      <c r="I54" s="27">
        <v>2722053377</v>
      </c>
    </row>
    <row r="55" ht="13.5" customHeight="1" spans="1:9">
      <c r="A55" s="27">
        <v>202305</v>
      </c>
      <c r="B55" t="s">
        <v>42</v>
      </c>
      <c r="C55" t="s">
        <v>576</v>
      </c>
      <c r="D55" t="s">
        <v>69</v>
      </c>
      <c r="E55" s="27">
        <v>438475925</v>
      </c>
      <c r="F55" s="27">
        <v>144591583</v>
      </c>
      <c r="G55" s="27">
        <v>636601656</v>
      </c>
      <c r="H55" s="27">
        <v>1379236996</v>
      </c>
      <c r="I55" s="27">
        <v>2309346176</v>
      </c>
    </row>
    <row r="56" ht="13.5" customHeight="1" spans="1:9">
      <c r="A56" s="27">
        <v>202305</v>
      </c>
      <c r="B56" t="s">
        <v>101</v>
      </c>
      <c r="C56" t="s">
        <v>577</v>
      </c>
      <c r="D56" t="s">
        <v>102</v>
      </c>
      <c r="E56" s="27">
        <v>263846117</v>
      </c>
      <c r="F56" s="27">
        <v>70018240</v>
      </c>
      <c r="G56" s="27">
        <v>988832821</v>
      </c>
      <c r="H56" s="27">
        <v>2327947522</v>
      </c>
      <c r="I56" s="27">
        <v>3757022275</v>
      </c>
    </row>
    <row r="57" ht="13.5" customHeight="1" spans="1:9">
      <c r="A57" s="27">
        <v>202305</v>
      </c>
      <c r="B57" t="s">
        <v>42</v>
      </c>
      <c r="C57" t="s">
        <v>578</v>
      </c>
      <c r="D57" t="s">
        <v>104</v>
      </c>
      <c r="E57" s="27">
        <v>677119043</v>
      </c>
      <c r="F57" s="27">
        <v>141490258</v>
      </c>
      <c r="G57" s="27">
        <v>878325480</v>
      </c>
      <c r="H57" s="27">
        <v>4526726460</v>
      </c>
      <c r="I57" s="27">
        <v>6616847223</v>
      </c>
    </row>
    <row r="58" ht="13.5" customHeight="1" spans="1:9">
      <c r="A58" s="27">
        <v>202305</v>
      </c>
      <c r="B58" t="s">
        <v>42</v>
      </c>
      <c r="C58" t="s">
        <v>579</v>
      </c>
      <c r="D58" t="s">
        <v>67</v>
      </c>
      <c r="E58" s="27">
        <v>842697486</v>
      </c>
      <c r="F58" s="27">
        <v>121220253</v>
      </c>
      <c r="G58" s="27">
        <v>893050823</v>
      </c>
      <c r="H58" s="27">
        <v>2303586631</v>
      </c>
      <c r="I58" s="27">
        <v>5346069298</v>
      </c>
    </row>
    <row r="59" ht="13.5" customHeight="1" spans="1:9">
      <c r="A59" s="27">
        <v>202305</v>
      </c>
      <c r="B59" t="s">
        <v>42</v>
      </c>
      <c r="C59" t="s">
        <v>524</v>
      </c>
      <c r="D59" t="s">
        <v>72</v>
      </c>
      <c r="E59" s="27">
        <v>442090428</v>
      </c>
      <c r="F59" s="27">
        <v>47187329</v>
      </c>
      <c r="G59" s="27">
        <v>651775729</v>
      </c>
      <c r="H59" s="27">
        <v>3483215387</v>
      </c>
      <c r="I59" s="27">
        <v>4217800949</v>
      </c>
    </row>
    <row r="60" ht="13.5" customHeight="1" spans="1:9">
      <c r="A60" s="27">
        <v>202305</v>
      </c>
      <c r="B60" t="s">
        <v>42</v>
      </c>
      <c r="C60" t="s">
        <v>580</v>
      </c>
      <c r="D60" t="s">
        <v>43</v>
      </c>
      <c r="E60" s="27">
        <v>200556650</v>
      </c>
      <c r="F60" s="27">
        <v>112850953</v>
      </c>
      <c r="G60" s="27">
        <v>164263738</v>
      </c>
      <c r="H60" s="27">
        <v>39919150</v>
      </c>
      <c r="I60" s="27">
        <v>27870990</v>
      </c>
    </row>
    <row r="61" ht="13.5" customHeight="1" spans="1:9">
      <c r="A61" s="27">
        <v>202305</v>
      </c>
      <c r="B61" t="s">
        <v>42</v>
      </c>
      <c r="C61" t="s">
        <v>581</v>
      </c>
      <c r="D61" t="s">
        <v>53</v>
      </c>
      <c r="E61" s="27">
        <v>728917316</v>
      </c>
      <c r="F61" s="27">
        <v>230579073</v>
      </c>
      <c r="G61" s="27">
        <v>771180891</v>
      </c>
      <c r="H61" s="27">
        <v>934872480</v>
      </c>
      <c r="I61" s="27">
        <v>1826490067</v>
      </c>
    </row>
    <row r="62" ht="13.5" customHeight="1" spans="1:9">
      <c r="A62" s="27">
        <v>202305</v>
      </c>
      <c r="B62" t="s">
        <v>101</v>
      </c>
      <c r="C62" t="s">
        <v>582</v>
      </c>
      <c r="D62" t="s">
        <v>118</v>
      </c>
      <c r="E62" s="27">
        <v>1751228402</v>
      </c>
      <c r="F62" s="27">
        <v>223037348</v>
      </c>
      <c r="G62" s="27">
        <v>722113433</v>
      </c>
      <c r="H62" s="27">
        <v>2543520771</v>
      </c>
      <c r="I62" s="27">
        <v>4073316318</v>
      </c>
    </row>
    <row r="63" ht="13.5" customHeight="1" spans="1:9">
      <c r="A63" s="27">
        <v>202305</v>
      </c>
      <c r="B63" t="s">
        <v>87</v>
      </c>
      <c r="C63" t="s">
        <v>583</v>
      </c>
      <c r="D63" t="s">
        <v>117</v>
      </c>
      <c r="E63" s="27">
        <v>1927539231</v>
      </c>
      <c r="F63" s="27">
        <v>672491387</v>
      </c>
      <c r="G63" s="27">
        <v>894761865</v>
      </c>
      <c r="H63" s="27">
        <v>3133442324</v>
      </c>
      <c r="I63" s="27">
        <v>5148140313</v>
      </c>
    </row>
    <row r="64" ht="13.5" customHeight="1" spans="1:9">
      <c r="A64" s="27">
        <v>202305</v>
      </c>
      <c r="B64" t="s">
        <v>58</v>
      </c>
      <c r="C64" t="s">
        <v>584</v>
      </c>
      <c r="D64" t="s">
        <v>59</v>
      </c>
      <c r="E64" s="27">
        <v>696739992</v>
      </c>
      <c r="F64" s="27">
        <v>507784560</v>
      </c>
      <c r="G64" s="27">
        <v>857561154</v>
      </c>
      <c r="H64" s="27">
        <v>1281979577</v>
      </c>
      <c r="I64" s="27">
        <v>3213398127</v>
      </c>
    </row>
    <row r="65" ht="13.5" customHeight="1" spans="1:9">
      <c r="A65" s="27">
        <v>202305</v>
      </c>
      <c r="B65" t="s">
        <v>29</v>
      </c>
      <c r="C65" t="s">
        <v>585</v>
      </c>
      <c r="D65" t="s">
        <v>66</v>
      </c>
      <c r="E65" s="27">
        <v>1820072083</v>
      </c>
      <c r="F65" s="27">
        <v>1010581445</v>
      </c>
      <c r="G65" s="27">
        <v>2110542808</v>
      </c>
      <c r="H65" s="27">
        <v>3981189842</v>
      </c>
      <c r="I65" s="27">
        <v>5815872181</v>
      </c>
    </row>
    <row r="66" ht="13.5" customHeight="1" spans="1:9">
      <c r="A66" s="27">
        <v>202305</v>
      </c>
      <c r="B66" t="s">
        <v>62</v>
      </c>
      <c r="C66" t="s">
        <v>586</v>
      </c>
      <c r="D66" t="s">
        <v>95</v>
      </c>
      <c r="E66" s="27">
        <v>1236911793</v>
      </c>
      <c r="F66" s="27">
        <v>515858926</v>
      </c>
      <c r="G66" s="27">
        <v>1059062307</v>
      </c>
      <c r="H66" s="27">
        <v>1621851382</v>
      </c>
      <c r="I66" s="27">
        <v>3886105756</v>
      </c>
    </row>
    <row r="67" ht="13.5" customHeight="1" spans="1:9">
      <c r="A67" s="27">
        <v>202305</v>
      </c>
      <c r="B67" t="s">
        <v>87</v>
      </c>
      <c r="C67" t="s">
        <v>587</v>
      </c>
      <c r="D67" t="s">
        <v>120</v>
      </c>
      <c r="E67" s="27">
        <v>574347578</v>
      </c>
      <c r="F67" s="27">
        <v>277019960</v>
      </c>
      <c r="G67" s="27">
        <v>946330274</v>
      </c>
      <c r="H67" s="27">
        <v>2845620609</v>
      </c>
      <c r="I67" s="27">
        <v>4991304513</v>
      </c>
    </row>
    <row r="68" ht="13.5" customHeight="1" spans="1:9">
      <c r="A68" s="27">
        <v>202305</v>
      </c>
      <c r="B68" t="s">
        <v>29</v>
      </c>
      <c r="C68" t="s">
        <v>588</v>
      </c>
      <c r="D68" t="s">
        <v>33</v>
      </c>
      <c r="E68" s="27">
        <v>161282400</v>
      </c>
      <c r="F68" s="27">
        <v>412762805</v>
      </c>
      <c r="G68" s="27">
        <v>847060960</v>
      </c>
      <c r="H68" s="27">
        <v>1899433543</v>
      </c>
      <c r="I68" s="27">
        <v>2850024057</v>
      </c>
    </row>
    <row r="69" ht="13.5" customHeight="1" spans="1:9">
      <c r="A69" s="27">
        <v>202305</v>
      </c>
      <c r="B69" t="s">
        <v>62</v>
      </c>
      <c r="C69" t="s">
        <v>589</v>
      </c>
      <c r="D69" t="s">
        <v>105</v>
      </c>
      <c r="E69" s="27">
        <v>885806693</v>
      </c>
      <c r="F69" s="27">
        <v>493316310</v>
      </c>
      <c r="G69" s="27">
        <v>1621215477</v>
      </c>
      <c r="H69" s="27">
        <v>3009719006</v>
      </c>
      <c r="I69" s="27">
        <v>3046616311</v>
      </c>
    </row>
    <row r="70" ht="13.5" customHeight="1" spans="1:9">
      <c r="A70" s="27">
        <v>202305</v>
      </c>
      <c r="B70" t="s">
        <v>87</v>
      </c>
      <c r="C70" t="s">
        <v>590</v>
      </c>
      <c r="D70" t="s">
        <v>116</v>
      </c>
      <c r="G70" s="27">
        <v>231638175</v>
      </c>
      <c r="H70" s="27">
        <v>6147746927</v>
      </c>
      <c r="I70" s="27">
        <v>9124641178</v>
      </c>
    </row>
    <row r="71" ht="13.5" customHeight="1" spans="1:9">
      <c r="A71" s="27">
        <v>202305</v>
      </c>
      <c r="B71" t="s">
        <v>42</v>
      </c>
      <c r="C71" t="s">
        <v>591</v>
      </c>
      <c r="D71" t="s">
        <v>78</v>
      </c>
      <c r="H71" s="27">
        <v>2508963134</v>
      </c>
      <c r="I71" s="27">
        <v>5258893076</v>
      </c>
    </row>
    <row r="72" ht="13.5" customHeight="1" spans="1:9">
      <c r="A72" s="27">
        <v>202305</v>
      </c>
      <c r="B72" t="s">
        <v>29</v>
      </c>
      <c r="C72" t="s">
        <v>592</v>
      </c>
      <c r="D72" t="s">
        <v>40</v>
      </c>
      <c r="H72" s="27">
        <v>1574023635</v>
      </c>
      <c r="I72" s="27">
        <v>2763409264</v>
      </c>
    </row>
    <row r="73" ht="13.5" customHeight="1" spans="1:9">
      <c r="A73" s="27">
        <v>202305</v>
      </c>
      <c r="B73" t="s">
        <v>87</v>
      </c>
      <c r="C73" t="s">
        <v>593</v>
      </c>
      <c r="D73" t="s">
        <v>99</v>
      </c>
      <c r="I73" s="27">
        <v>2150273582</v>
      </c>
    </row>
    <row r="74" ht="13.5" customHeight="1" spans="1:9">
      <c r="A74" s="27">
        <v>202305</v>
      </c>
      <c r="B74" t="s">
        <v>42</v>
      </c>
      <c r="C74" t="s">
        <v>594</v>
      </c>
      <c r="D74" t="s">
        <v>45</v>
      </c>
      <c r="I74" s="27">
        <v>2158377707</v>
      </c>
    </row>
    <row r="75" ht="13.5" customHeight="1" spans="1:9">
      <c r="A75" s="27">
        <v>202305</v>
      </c>
      <c r="B75" t="s">
        <v>62</v>
      </c>
      <c r="C75" t="s">
        <v>595</v>
      </c>
      <c r="D75" t="s">
        <v>115</v>
      </c>
      <c r="I75" s="27">
        <v>4917267662</v>
      </c>
    </row>
    <row r="76" ht="13.5" customHeight="1" spans="1:9">
      <c r="A76" s="27">
        <v>202305</v>
      </c>
      <c r="B76" t="s">
        <v>42</v>
      </c>
      <c r="C76" t="s">
        <v>596</v>
      </c>
      <c r="D76" t="s">
        <v>54</v>
      </c>
      <c r="I76" s="27">
        <v>1520861152</v>
      </c>
    </row>
    <row r="77" ht="13.5" customHeight="1" spans="1:9">
      <c r="A77" s="27">
        <v>202305</v>
      </c>
      <c r="B77" t="s">
        <v>87</v>
      </c>
      <c r="C77" t="s">
        <v>597</v>
      </c>
      <c r="D77" t="s">
        <v>88</v>
      </c>
      <c r="H77" s="27">
        <v>891401205</v>
      </c>
      <c r="I77" s="27">
        <v>4495883322</v>
      </c>
    </row>
    <row r="78" ht="13.5" customHeight="1" spans="1:9">
      <c r="A78" s="27">
        <v>202305</v>
      </c>
      <c r="B78" t="s">
        <v>87</v>
      </c>
      <c r="C78" t="s">
        <v>598</v>
      </c>
      <c r="D78" t="s">
        <v>103</v>
      </c>
      <c r="H78" s="27">
        <v>880804770</v>
      </c>
      <c r="I78" s="27">
        <v>2410896707</v>
      </c>
    </row>
    <row r="79" ht="13.5" customHeight="1" spans="1:9">
      <c r="A79" s="27">
        <v>202305</v>
      </c>
      <c r="B79" t="s">
        <v>80</v>
      </c>
      <c r="C79" t="s">
        <v>599</v>
      </c>
      <c r="D79" t="s">
        <v>98</v>
      </c>
      <c r="E79" s="27">
        <v>2835187466</v>
      </c>
      <c r="F79" s="27">
        <v>246621549</v>
      </c>
      <c r="G79" s="27">
        <v>3183592501</v>
      </c>
      <c r="H79" s="27">
        <v>1092658849</v>
      </c>
      <c r="I79" s="27">
        <v>1262911692</v>
      </c>
    </row>
    <row r="80" ht="13.5" customHeight="1" spans="1:9">
      <c r="A80" s="27">
        <v>202305</v>
      </c>
      <c r="B80" t="s">
        <v>80</v>
      </c>
      <c r="C80" t="s">
        <v>600</v>
      </c>
      <c r="D80" t="s">
        <v>90</v>
      </c>
      <c r="E80" s="27">
        <v>2520238934</v>
      </c>
      <c r="F80" s="27">
        <v>1727678161</v>
      </c>
      <c r="G80" s="27">
        <v>2420618868</v>
      </c>
      <c r="H80" s="27">
        <v>4652007362</v>
      </c>
      <c r="I80" s="27">
        <v>3491583635</v>
      </c>
    </row>
    <row r="81" ht="13.5" customHeight="1" spans="1:9">
      <c r="A81" s="27">
        <v>202305</v>
      </c>
      <c r="B81" t="s">
        <v>80</v>
      </c>
      <c r="C81" t="s">
        <v>601</v>
      </c>
      <c r="D81" t="s">
        <v>108</v>
      </c>
      <c r="E81" s="27">
        <v>3803165096</v>
      </c>
      <c r="F81" s="27">
        <v>480061218</v>
      </c>
      <c r="G81" s="27">
        <v>3286102799</v>
      </c>
      <c r="H81" s="27">
        <v>1157581780</v>
      </c>
      <c r="I81" s="27">
        <v>6957194302</v>
      </c>
    </row>
    <row r="82" ht="13.5" customHeight="1" spans="1:9">
      <c r="A82" s="27">
        <v>202305</v>
      </c>
      <c r="B82" t="s">
        <v>80</v>
      </c>
      <c r="C82" t="s">
        <v>602</v>
      </c>
      <c r="D82" t="s">
        <v>84</v>
      </c>
      <c r="E82" s="27">
        <v>2942388219</v>
      </c>
      <c r="F82" s="27">
        <v>1423362242</v>
      </c>
      <c r="G82" s="27">
        <v>1888790205</v>
      </c>
      <c r="H82" s="27">
        <v>3123850135</v>
      </c>
      <c r="I82" s="27">
        <v>5132400421</v>
      </c>
    </row>
    <row r="83" ht="13.5" customHeight="1" spans="1:9">
      <c r="A83" s="27">
        <v>202305</v>
      </c>
      <c r="B83" t="s">
        <v>80</v>
      </c>
      <c r="C83" t="s">
        <v>603</v>
      </c>
      <c r="D83" t="s">
        <v>96</v>
      </c>
      <c r="E83" s="27">
        <v>1584137582</v>
      </c>
      <c r="F83" s="27">
        <v>1123401767</v>
      </c>
      <c r="G83" s="27">
        <v>1697344667</v>
      </c>
      <c r="H83" s="27">
        <v>4617520520</v>
      </c>
      <c r="I83" s="27">
        <v>677639888</v>
      </c>
    </row>
    <row r="84" ht="13.5" customHeight="1" spans="1:9">
      <c r="A84" s="27">
        <v>202305</v>
      </c>
      <c r="B84" t="s">
        <v>80</v>
      </c>
      <c r="C84" t="s">
        <v>604</v>
      </c>
      <c r="D84" t="s">
        <v>106</v>
      </c>
      <c r="E84" s="27">
        <v>2658805633</v>
      </c>
      <c r="F84" s="27">
        <v>1562747111</v>
      </c>
      <c r="G84" s="27">
        <v>1206912741</v>
      </c>
      <c r="H84" s="27">
        <v>1744596497</v>
      </c>
      <c r="I84" s="27">
        <v>479974504</v>
      </c>
    </row>
    <row r="85" ht="13.5" customHeight="1" spans="1:9">
      <c r="A85" s="27">
        <v>202305</v>
      </c>
      <c r="B85" t="s">
        <v>80</v>
      </c>
      <c r="C85" t="s">
        <v>605</v>
      </c>
      <c r="D85" s="28" t="s">
        <v>81</v>
      </c>
      <c r="E85" s="27">
        <v>2031810123</v>
      </c>
      <c r="F85" s="27">
        <v>878739833</v>
      </c>
      <c r="G85" s="27">
        <v>3008350862</v>
      </c>
      <c r="H85" s="27">
        <v>3633375675</v>
      </c>
      <c r="I85" s="27">
        <v>7551981345</v>
      </c>
    </row>
  </sheetData>
  <hyperlinks>
    <hyperlink ref="D42" r:id="rId1" display="huong.lethu@hocnghiepvu.com"/>
    <hyperlink ref="D85" r:id="rId2" display="thuy.lethu@hocnghiepvu.com"/>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0"/>
  <sheetViews>
    <sheetView workbookViewId="0">
      <selection activeCell="A1" sqref="A1"/>
    </sheetView>
  </sheetViews>
  <sheetFormatPr defaultColWidth="14.4333333333333" defaultRowHeight="15" customHeight="1"/>
  <cols>
    <col min="1" max="1" width="11.5666666666667" customWidth="1"/>
    <col min="2" max="2" width="13.7083333333333" customWidth="1"/>
    <col min="3" max="3" width="8.70833333333333" customWidth="1"/>
    <col min="4" max="4" width="19.8583333333333" customWidth="1"/>
    <col min="5" max="5" width="8" customWidth="1"/>
    <col min="6" max="6" width="18.8583333333333" customWidth="1"/>
    <col min="7" max="7" width="31" customWidth="1"/>
    <col min="8" max="9" width="8.70833333333333" customWidth="1"/>
    <col min="10" max="10" width="48.7083333333333" customWidth="1"/>
    <col min="11" max="26" width="8.70833333333333" customWidth="1"/>
  </cols>
  <sheetData>
    <row r="1" ht="14.25" customHeight="1" spans="1:11">
      <c r="A1" s="1" t="s">
        <v>606</v>
      </c>
      <c r="B1" s="2" t="s">
        <v>607</v>
      </c>
      <c r="C1" t="s">
        <v>608</v>
      </c>
      <c r="E1" s="6" t="s">
        <v>609</v>
      </c>
      <c r="F1" s="7"/>
      <c r="G1" s="7"/>
      <c r="J1" s="20" t="s">
        <v>610</v>
      </c>
      <c r="K1" s="21" t="s">
        <v>611</v>
      </c>
    </row>
    <row r="2" ht="14.25" customHeight="1" spans="1:11">
      <c r="A2" s="3" t="s">
        <v>612</v>
      </c>
      <c r="B2" s="130" t="s">
        <v>613</v>
      </c>
      <c r="C2" t="str">
        <f>IFERROR(VLOOKUP(A2,{"Hội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A</v>
      </c>
      <c r="D2" t="str">
        <f t="shared" ref="D2:D65" si="0">VLOOKUP(C2,$E$9:$F$17,2,FALSE)</f>
        <v>Hội Sở</v>
      </c>
      <c r="E2" s="8" t="s">
        <v>614</v>
      </c>
      <c r="F2" s="9" t="s">
        <v>615</v>
      </c>
      <c r="G2" s="9" t="s">
        <v>616</v>
      </c>
      <c r="J2" s="22" t="s">
        <v>617</v>
      </c>
      <c r="K2" t="s">
        <v>429</v>
      </c>
    </row>
    <row r="3" ht="14.25" customHeight="1" spans="1:11">
      <c r="A3" s="5" t="s">
        <v>618</v>
      </c>
      <c r="B3" s="130" t="s">
        <v>619</v>
      </c>
      <c r="C3" t="str">
        <f>IFERROR(VLOOKUP(A3,{"Hội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3" t="str">
        <f t="shared" si="0"/>
        <v>Tây Nam Bộ</v>
      </c>
      <c r="E3" s="10" t="s">
        <v>620</v>
      </c>
      <c r="F3" s="3" t="s">
        <v>621</v>
      </c>
      <c r="G3" s="3" t="s">
        <v>622</v>
      </c>
      <c r="J3" s="22" t="s">
        <v>623</v>
      </c>
      <c r="K3" t="s">
        <v>61</v>
      </c>
    </row>
    <row r="4" ht="14.25" customHeight="1" spans="1:10">
      <c r="A4" s="5" t="s">
        <v>624</v>
      </c>
      <c r="B4" s="130" t="s">
        <v>625</v>
      </c>
      <c r="C4" t="str">
        <f>IFERROR(VLOOKUP(A4,{"Hội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B</v>
      </c>
      <c r="D4" t="str">
        <f t="shared" si="0"/>
        <v>Vùng</v>
      </c>
      <c r="E4" s="10" t="s">
        <v>626</v>
      </c>
      <c r="F4" s="3" t="s">
        <v>627</v>
      </c>
      <c r="G4" s="3" t="s">
        <v>628</v>
      </c>
      <c r="J4" s="23" t="s">
        <v>629</v>
      </c>
    </row>
    <row r="5" ht="14.25" customHeight="1" spans="1:10">
      <c r="A5" s="5" t="s">
        <v>630</v>
      </c>
      <c r="B5" s="130" t="s">
        <v>631</v>
      </c>
      <c r="C5" t="str">
        <f>IFERROR(VLOOKUP(A5,{"Hội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B</v>
      </c>
      <c r="D5" t="str">
        <f t="shared" si="0"/>
        <v>Vùng</v>
      </c>
      <c r="E5" s="10" t="s">
        <v>79</v>
      </c>
      <c r="F5" s="3" t="s">
        <v>632</v>
      </c>
      <c r="G5" s="3" t="s">
        <v>633</v>
      </c>
      <c r="J5" s="23" t="s">
        <v>634</v>
      </c>
    </row>
    <row r="6" ht="14.25" customHeight="1" spans="1:10">
      <c r="A6" s="5" t="s">
        <v>635</v>
      </c>
      <c r="B6" s="130" t="s">
        <v>636</v>
      </c>
      <c r="C6" t="str">
        <f>IFERROR(VLOOKUP(A6,{"Hội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6" t="str">
        <f t="shared" si="0"/>
        <v>Tây Nam Bộ</v>
      </c>
      <c r="E6" s="10" t="s">
        <v>637</v>
      </c>
      <c r="F6" s="3" t="s">
        <v>638</v>
      </c>
      <c r="G6" s="3" t="s">
        <v>606</v>
      </c>
      <c r="J6" s="23" t="s">
        <v>639</v>
      </c>
    </row>
    <row r="7" ht="14.25" customHeight="1" spans="1:10">
      <c r="A7" s="5" t="s">
        <v>640</v>
      </c>
      <c r="B7" s="130" t="s">
        <v>641</v>
      </c>
      <c r="C7" t="str">
        <f>IFERROR(VLOOKUP(A7,{"Hội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D</v>
      </c>
      <c r="D7" t="str">
        <f t="shared" si="0"/>
        <v>Đồng Bằng Sông Hồng</v>
      </c>
      <c r="E7" s="10" t="s">
        <v>642</v>
      </c>
      <c r="F7" s="3" t="s">
        <v>643</v>
      </c>
      <c r="G7" s="3" t="s">
        <v>644</v>
      </c>
      <c r="J7" s="23" t="s">
        <v>645</v>
      </c>
    </row>
    <row r="8" ht="14.25" customHeight="1" spans="1:10">
      <c r="A8" s="5" t="s">
        <v>646</v>
      </c>
      <c r="B8" s="130" t="s">
        <v>647</v>
      </c>
      <c r="C8" t="str">
        <f>IFERROR(VLOOKUP(A8,{"Hội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8" t="str">
        <f t="shared" si="0"/>
        <v>Tây Nam Bộ</v>
      </c>
      <c r="E8" s="11"/>
      <c r="F8" s="11"/>
      <c r="G8" s="11"/>
      <c r="J8" s="23" t="s">
        <v>630</v>
      </c>
    </row>
    <row r="9" ht="14.25" customHeight="1" spans="1:10">
      <c r="A9" s="5" t="s">
        <v>648</v>
      </c>
      <c r="B9" s="130" t="s">
        <v>649</v>
      </c>
      <c r="C9" t="str">
        <f>IFERROR(VLOOKUP(A9,{"Hội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9" t="str">
        <f t="shared" si="0"/>
        <v>Nam Trung Bộ</v>
      </c>
      <c r="E9" s="12" t="s">
        <v>61</v>
      </c>
      <c r="F9" s="13" t="s">
        <v>628</v>
      </c>
      <c r="G9" s="14"/>
      <c r="J9" s="23" t="s">
        <v>650</v>
      </c>
    </row>
    <row r="10" ht="14.25" customHeight="1" spans="1:10">
      <c r="A10" s="5" t="s">
        <v>651</v>
      </c>
      <c r="B10" s="130" t="s">
        <v>652</v>
      </c>
      <c r="C10" t="str">
        <f>IFERROR(VLOOKUP(A10,{"Hội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H</v>
      </c>
      <c r="D10" t="str">
        <f t="shared" si="0"/>
        <v>Đông Nam Bộ</v>
      </c>
      <c r="E10" s="131" t="s">
        <v>429</v>
      </c>
      <c r="F10" s="5" t="s">
        <v>612</v>
      </c>
      <c r="G10" s="14"/>
      <c r="J10" s="23" t="s">
        <v>653</v>
      </c>
    </row>
    <row r="11" ht="14.25" customHeight="1" spans="1:10">
      <c r="A11" s="5" t="s">
        <v>654</v>
      </c>
      <c r="B11" s="130" t="s">
        <v>655</v>
      </c>
      <c r="C11" t="str">
        <f>IFERROR(VLOOKUP(A11,{"Hội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H</v>
      </c>
      <c r="D11" t="str">
        <f t="shared" si="0"/>
        <v>Đông Nam Bộ</v>
      </c>
      <c r="E11" s="131" t="s">
        <v>61</v>
      </c>
      <c r="F11" s="5" t="s">
        <v>62</v>
      </c>
      <c r="G11" s="14"/>
      <c r="J11" s="23" t="s">
        <v>624</v>
      </c>
    </row>
    <row r="12" ht="14.25" customHeight="1" spans="1:10">
      <c r="A12" s="5" t="s">
        <v>656</v>
      </c>
      <c r="B12" s="130" t="s">
        <v>657</v>
      </c>
      <c r="C12" t="str">
        <f>IFERROR(VLOOKUP(A12,{"Hội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12" t="str">
        <f t="shared" si="0"/>
        <v>Nam Trung Bộ</v>
      </c>
      <c r="E12" s="131" t="s">
        <v>79</v>
      </c>
      <c r="F12" s="5" t="s">
        <v>80</v>
      </c>
      <c r="G12" s="14"/>
      <c r="J12" s="23" t="s">
        <v>658</v>
      </c>
    </row>
    <row r="13" ht="14.25" customHeight="1" spans="1:11">
      <c r="A13" s="5" t="s">
        <v>659</v>
      </c>
      <c r="B13" s="130" t="s">
        <v>298</v>
      </c>
      <c r="C13" t="str">
        <f>IFERROR(VLOOKUP(A13,{"Hội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13" t="str">
        <f t="shared" si="0"/>
        <v>Tây Nam Bộ</v>
      </c>
      <c r="E13" s="131" t="s">
        <v>28</v>
      </c>
      <c r="F13" s="5" t="s">
        <v>29</v>
      </c>
      <c r="G13" s="14"/>
      <c r="J13" s="22" t="s">
        <v>660</v>
      </c>
      <c r="K13" t="s">
        <v>79</v>
      </c>
    </row>
    <row r="14" ht="14.25" customHeight="1" spans="1:10">
      <c r="A14" s="5" t="s">
        <v>661</v>
      </c>
      <c r="B14" s="130" t="s">
        <v>662</v>
      </c>
      <c r="C14" t="str">
        <f>IFERROR(VLOOKUP(A14,{"Hội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14" t="str">
        <f t="shared" si="0"/>
        <v>Tây Nam Bộ</v>
      </c>
      <c r="E14" s="131" t="s">
        <v>57</v>
      </c>
      <c r="F14" s="5" t="s">
        <v>58</v>
      </c>
      <c r="G14" s="14"/>
      <c r="J14" s="23" t="s">
        <v>663</v>
      </c>
    </row>
    <row r="15" ht="14.25" customHeight="1" spans="1:10">
      <c r="A15" s="5" t="s">
        <v>650</v>
      </c>
      <c r="B15" s="130" t="s">
        <v>664</v>
      </c>
      <c r="C15" t="str">
        <f>IFERROR(VLOOKUP(A15,{"Hội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B</v>
      </c>
      <c r="D15" t="str">
        <f t="shared" si="0"/>
        <v>Vùng</v>
      </c>
      <c r="E15" s="131" t="s">
        <v>100</v>
      </c>
      <c r="F15" s="5" t="s">
        <v>101</v>
      </c>
      <c r="G15" s="14"/>
      <c r="J15" s="23" t="s">
        <v>665</v>
      </c>
    </row>
    <row r="16" ht="14.25" customHeight="1" spans="1:10">
      <c r="A16" s="5" t="s">
        <v>666</v>
      </c>
      <c r="B16" s="130" t="s">
        <v>667</v>
      </c>
      <c r="C16" t="str">
        <f>IFERROR(VLOOKUP(A16,{"Hội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16" t="str">
        <f t="shared" si="0"/>
        <v>Nam Trung Bộ</v>
      </c>
      <c r="E16" s="131" t="s">
        <v>86</v>
      </c>
      <c r="F16" s="5" t="s">
        <v>87</v>
      </c>
      <c r="G16" s="14"/>
      <c r="J16" s="23" t="s">
        <v>668</v>
      </c>
    </row>
    <row r="17" ht="14.25" customHeight="1" spans="1:10">
      <c r="A17" s="5" t="s">
        <v>669</v>
      </c>
      <c r="B17" s="130" t="s">
        <v>670</v>
      </c>
      <c r="C17" t="str">
        <f>IFERROR(VLOOKUP(A17,{"Hội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17" t="str">
        <f t="shared" si="0"/>
        <v>Nam Trung Bộ</v>
      </c>
      <c r="E17" s="131" t="s">
        <v>41</v>
      </c>
      <c r="F17" s="5" t="s">
        <v>42</v>
      </c>
      <c r="G17" s="14"/>
      <c r="J17" s="23" t="s">
        <v>671</v>
      </c>
    </row>
    <row r="18" ht="14.25" customHeight="1" spans="1:10">
      <c r="A18" s="5" t="s">
        <v>672</v>
      </c>
      <c r="B18" s="130" t="s">
        <v>299</v>
      </c>
      <c r="C18" t="str">
        <f>IFERROR(VLOOKUP(A18,{"Hội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18" t="str">
        <f t="shared" si="0"/>
        <v>Nam Trung Bộ</v>
      </c>
      <c r="E18" s="16"/>
      <c r="F18" s="17"/>
      <c r="G18" s="14"/>
      <c r="J18" s="23" t="s">
        <v>673</v>
      </c>
    </row>
    <row r="19" ht="14.25" customHeight="1" spans="1:11">
      <c r="A19" s="5" t="s">
        <v>668</v>
      </c>
      <c r="B19" s="130" t="s">
        <v>674</v>
      </c>
      <c r="C19" t="str">
        <f>IFERROR(VLOOKUP(A19,{"Hội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C</v>
      </c>
      <c r="D19" t="str">
        <f t="shared" si="0"/>
        <v>Tây Bắc Bộ</v>
      </c>
      <c r="E19" s="18"/>
      <c r="F19" s="14"/>
      <c r="G19" s="14"/>
      <c r="J19" s="22" t="s">
        <v>675</v>
      </c>
      <c r="K19" t="s">
        <v>28</v>
      </c>
    </row>
    <row r="20" ht="14.25" customHeight="1" spans="1:10">
      <c r="A20" s="5" t="s">
        <v>676</v>
      </c>
      <c r="B20" s="130" t="s">
        <v>677</v>
      </c>
      <c r="C20" t="str">
        <f>IFERROR(VLOOKUP(A20,{"Hội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H</v>
      </c>
      <c r="D20" t="str">
        <f t="shared" si="0"/>
        <v>Đông Nam Bộ</v>
      </c>
      <c r="E20" s="132" t="s">
        <v>678</v>
      </c>
      <c r="J20" s="23" t="s">
        <v>679</v>
      </c>
    </row>
    <row r="21" ht="14.25" customHeight="1" spans="1:10">
      <c r="A21" s="5" t="s">
        <v>680</v>
      </c>
      <c r="B21" s="130" t="s">
        <v>681</v>
      </c>
      <c r="C21" t="str">
        <f>IFERROR(VLOOKUP(A21,{"Hội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21" t="str">
        <f t="shared" si="0"/>
        <v>Tây Nam Bộ</v>
      </c>
      <c r="J21" s="23" t="s">
        <v>682</v>
      </c>
    </row>
    <row r="22" ht="14.25" customHeight="1" spans="1:10">
      <c r="A22" s="5" t="s">
        <v>683</v>
      </c>
      <c r="B22" s="130" t="s">
        <v>684</v>
      </c>
      <c r="C22" t="str">
        <f>IFERROR(VLOOKUP(A22,{"Hội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22" t="str">
        <f t="shared" si="0"/>
        <v>Nam Trung Bộ</v>
      </c>
      <c r="J22" s="23" t="s">
        <v>685</v>
      </c>
    </row>
    <row r="23" ht="14.25" customHeight="1" spans="1:10">
      <c r="A23" s="5" t="s">
        <v>629</v>
      </c>
      <c r="B23" s="130" t="s">
        <v>686</v>
      </c>
      <c r="C23" t="str">
        <f>IFERROR(VLOOKUP(A23,{"Hội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B</v>
      </c>
      <c r="D23" t="str">
        <f t="shared" si="0"/>
        <v>Vùng</v>
      </c>
      <c r="J23" s="23" t="s">
        <v>640</v>
      </c>
    </row>
    <row r="24" ht="14.25" customHeight="1" spans="1:10">
      <c r="A24" s="5" t="s">
        <v>687</v>
      </c>
      <c r="B24" s="130" t="s">
        <v>296</v>
      </c>
      <c r="C24" t="str">
        <f>IFERROR(VLOOKUP(A24,{"Hội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D</v>
      </c>
      <c r="D24" t="str">
        <f t="shared" si="0"/>
        <v>Đồng Bằng Sông Hồng</v>
      </c>
      <c r="J24" s="23" t="s">
        <v>688</v>
      </c>
    </row>
    <row r="25" ht="14.25" customHeight="1" spans="1:10">
      <c r="A25" s="5" t="s">
        <v>679</v>
      </c>
      <c r="B25" s="130" t="s">
        <v>689</v>
      </c>
      <c r="C25" t="str">
        <f>IFERROR(VLOOKUP(A25,{"Hội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D</v>
      </c>
      <c r="D25" t="str">
        <f t="shared" si="0"/>
        <v>Đồng Bằng Sông Hồng</v>
      </c>
      <c r="E25" s="18"/>
      <c r="F25" s="11"/>
      <c r="G25" s="14"/>
      <c r="J25" s="23" t="s">
        <v>690</v>
      </c>
    </row>
    <row r="26" ht="14.25" customHeight="1" spans="1:10">
      <c r="A26" s="5" t="s">
        <v>691</v>
      </c>
      <c r="B26" s="130" t="s">
        <v>692</v>
      </c>
      <c r="C26" t="str">
        <f>IFERROR(VLOOKUP(A26,{"Hội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E</v>
      </c>
      <c r="D26" t="str">
        <f t="shared" si="0"/>
        <v>Bắc Trung Bộ</v>
      </c>
      <c r="E26" s="18"/>
      <c r="F26" s="11"/>
      <c r="G26" s="14"/>
      <c r="J26" s="23" t="s">
        <v>693</v>
      </c>
    </row>
    <row r="27" ht="14.25" customHeight="1" spans="1:10">
      <c r="A27" s="5" t="s">
        <v>690</v>
      </c>
      <c r="B27" s="130" t="s">
        <v>694</v>
      </c>
      <c r="C27" t="str">
        <f>IFERROR(VLOOKUP(A27,{"Hội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D</v>
      </c>
      <c r="D27" t="str">
        <f t="shared" si="0"/>
        <v>Đồng Bằng Sông Hồng</v>
      </c>
      <c r="E27" s="18"/>
      <c r="F27" s="11"/>
      <c r="G27" s="14"/>
      <c r="J27" s="23" t="s">
        <v>695</v>
      </c>
    </row>
    <row r="28" ht="14.25" customHeight="1" spans="1:10">
      <c r="A28" s="5" t="s">
        <v>682</v>
      </c>
      <c r="B28" s="130" t="s">
        <v>696</v>
      </c>
      <c r="C28" t="str">
        <f>IFERROR(VLOOKUP(A28,{"Hội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D</v>
      </c>
      <c r="D28" t="str">
        <f t="shared" si="0"/>
        <v>Đồng Bằng Sông Hồng</v>
      </c>
      <c r="E28" s="18"/>
      <c r="F28" s="11"/>
      <c r="G28" s="14"/>
      <c r="J28" s="23" t="s">
        <v>697</v>
      </c>
    </row>
    <row r="29" ht="14.25" customHeight="1" spans="1:10">
      <c r="A29" s="5" t="s">
        <v>698</v>
      </c>
      <c r="B29" s="130" t="s">
        <v>699</v>
      </c>
      <c r="C29" t="str">
        <f>IFERROR(VLOOKUP(A29,{"Hội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29" t="str">
        <f t="shared" si="0"/>
        <v>Tây Nam Bộ</v>
      </c>
      <c r="E29" s="18"/>
      <c r="F29" s="11"/>
      <c r="G29" s="14"/>
      <c r="J29" s="23" t="s">
        <v>687</v>
      </c>
    </row>
    <row r="30" ht="14.25" customHeight="1" spans="1:11">
      <c r="A30" s="5" t="s">
        <v>700</v>
      </c>
      <c r="B30" s="130" t="s">
        <v>701</v>
      </c>
      <c r="C30" t="str">
        <f>IFERROR(VLOOKUP(A30,{"Hội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H</v>
      </c>
      <c r="D30" t="str">
        <f t="shared" si="0"/>
        <v>Đông Nam Bộ</v>
      </c>
      <c r="E30" s="18"/>
      <c r="F30" s="11"/>
      <c r="G30" s="14"/>
      <c r="J30" s="22" t="s">
        <v>702</v>
      </c>
      <c r="K30" t="s">
        <v>57</v>
      </c>
    </row>
    <row r="31" ht="14.25" customHeight="1" spans="1:10">
      <c r="A31" s="5" t="s">
        <v>673</v>
      </c>
      <c r="B31" s="130" t="s">
        <v>703</v>
      </c>
      <c r="C31" t="str">
        <f>IFERROR(VLOOKUP(A31,{"Hội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C</v>
      </c>
      <c r="D31" t="str">
        <f t="shared" si="0"/>
        <v>Tây Bắc Bộ</v>
      </c>
      <c r="E31" s="18"/>
      <c r="F31" s="11"/>
      <c r="G31" s="14"/>
      <c r="J31" s="23" t="s">
        <v>704</v>
      </c>
    </row>
    <row r="32" ht="14.25" customHeight="1" spans="1:10">
      <c r="A32" s="5" t="s">
        <v>688</v>
      </c>
      <c r="B32" s="130" t="s">
        <v>705</v>
      </c>
      <c r="C32" t="str">
        <f>IFERROR(VLOOKUP(A32,{"Hội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D</v>
      </c>
      <c r="D32" t="str">
        <f t="shared" si="0"/>
        <v>Đồng Bằng Sông Hồng</v>
      </c>
      <c r="E32" s="18"/>
      <c r="F32" s="11"/>
      <c r="G32" s="14"/>
      <c r="J32" s="23" t="s">
        <v>706</v>
      </c>
    </row>
    <row r="33" ht="14.25" customHeight="1" spans="1:10">
      <c r="A33" s="5" t="s">
        <v>707</v>
      </c>
      <c r="B33" s="130" t="s">
        <v>708</v>
      </c>
      <c r="C33" t="str">
        <f>IFERROR(VLOOKUP(A33,{"Hội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33" t="str">
        <f t="shared" si="0"/>
        <v>Nam Trung Bộ</v>
      </c>
      <c r="E33" s="18"/>
      <c r="F33" s="11"/>
      <c r="G33" s="14"/>
      <c r="J33" s="23" t="s">
        <v>691</v>
      </c>
    </row>
    <row r="34" ht="14.25" customHeight="1" spans="1:10">
      <c r="A34" s="5" t="s">
        <v>709</v>
      </c>
      <c r="B34" s="130" t="s">
        <v>710</v>
      </c>
      <c r="C34" t="str">
        <f>IFERROR(VLOOKUP(A34,{"Hội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34" t="str">
        <f t="shared" si="0"/>
        <v>Tây Nam Bộ</v>
      </c>
      <c r="E34" s="18"/>
      <c r="F34" s="11"/>
      <c r="G34" s="14"/>
      <c r="J34" s="23" t="s">
        <v>711</v>
      </c>
    </row>
    <row r="35" ht="14.25" customHeight="1" spans="1:10">
      <c r="A35" s="5" t="s">
        <v>712</v>
      </c>
      <c r="B35" s="130" t="s">
        <v>713</v>
      </c>
      <c r="C35" t="str">
        <f>IFERROR(VLOOKUP(A35,{"Hội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35" t="str">
        <f t="shared" si="0"/>
        <v>Nam Trung Bộ</v>
      </c>
      <c r="E35" s="18"/>
      <c r="F35" s="11"/>
      <c r="G35" s="14"/>
      <c r="J35" s="23" t="s">
        <v>714</v>
      </c>
    </row>
    <row r="36" ht="14.25" customHeight="1" spans="1:10">
      <c r="A36" s="5" t="s">
        <v>715</v>
      </c>
      <c r="B36" s="130" t="s">
        <v>716</v>
      </c>
      <c r="C36" t="str">
        <f>IFERROR(VLOOKUP(A36,{"Hội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C</v>
      </c>
      <c r="D36" t="str">
        <f t="shared" si="0"/>
        <v>Tây Bắc Bộ</v>
      </c>
      <c r="E36" s="18"/>
      <c r="F36" s="11"/>
      <c r="G36" s="14"/>
      <c r="J36" s="23" t="s">
        <v>717</v>
      </c>
    </row>
    <row r="37" ht="14.25" customHeight="1" spans="1:11">
      <c r="A37" s="5" t="s">
        <v>718</v>
      </c>
      <c r="B37" s="130" t="s">
        <v>719</v>
      </c>
      <c r="C37" t="str">
        <f>IFERROR(VLOOKUP(A37,{"Hội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37" t="str">
        <f t="shared" si="0"/>
        <v>Nam Trung Bộ</v>
      </c>
      <c r="E37" s="18"/>
      <c r="F37" s="11"/>
      <c r="G37" s="14"/>
      <c r="J37" s="22" t="s">
        <v>720</v>
      </c>
      <c r="K37" t="s">
        <v>100</v>
      </c>
    </row>
    <row r="38" ht="14.25" customHeight="1" spans="1:10">
      <c r="A38" s="5" t="s">
        <v>653</v>
      </c>
      <c r="B38" s="130" t="s">
        <v>721</v>
      </c>
      <c r="C38" t="str">
        <f>IFERROR(VLOOKUP(A38,{"Hội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B</v>
      </c>
      <c r="D38" t="str">
        <f t="shared" si="0"/>
        <v>Vùng</v>
      </c>
      <c r="E38" s="18"/>
      <c r="F38" s="11"/>
      <c r="G38" s="14"/>
      <c r="J38" s="23" t="s">
        <v>666</v>
      </c>
    </row>
    <row r="39" ht="14.25" customHeight="1" spans="1:10">
      <c r="A39" s="5" t="s">
        <v>663</v>
      </c>
      <c r="B39" s="130" t="s">
        <v>722</v>
      </c>
      <c r="C39" t="str">
        <f>IFERROR(VLOOKUP(A39,{"Hội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C</v>
      </c>
      <c r="D39" t="str">
        <f t="shared" si="0"/>
        <v>Tây Bắc Bộ</v>
      </c>
      <c r="E39" s="18"/>
      <c r="F39" s="11"/>
      <c r="G39" s="14"/>
      <c r="J39" s="23" t="s">
        <v>723</v>
      </c>
    </row>
    <row r="40" ht="14.25" customHeight="1" spans="1:10">
      <c r="A40" s="5" t="s">
        <v>724</v>
      </c>
      <c r="B40" s="130" t="s">
        <v>725</v>
      </c>
      <c r="C40" t="str">
        <f>IFERROR(VLOOKUP(A40,{"Hội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40" t="str">
        <f t="shared" si="0"/>
        <v>Tây Nam Bộ</v>
      </c>
      <c r="E40" s="18"/>
      <c r="F40" s="11"/>
      <c r="G40" s="14"/>
      <c r="J40" s="23" t="s">
        <v>726</v>
      </c>
    </row>
    <row r="41" ht="14.25" customHeight="1" spans="1:10">
      <c r="A41" s="5" t="s">
        <v>695</v>
      </c>
      <c r="B41" s="130" t="s">
        <v>727</v>
      </c>
      <c r="C41" t="str">
        <f>IFERROR(VLOOKUP(A41,{"Hội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D</v>
      </c>
      <c r="D41" t="str">
        <f t="shared" si="0"/>
        <v>Đồng Bằng Sông Hồng</v>
      </c>
      <c r="E41" s="18"/>
      <c r="F41" s="11"/>
      <c r="G41" s="14"/>
      <c r="J41" s="23" t="s">
        <v>648</v>
      </c>
    </row>
    <row r="42" ht="14.25" customHeight="1" spans="1:10">
      <c r="A42" s="5" t="s">
        <v>706</v>
      </c>
      <c r="B42" s="130" t="s">
        <v>728</v>
      </c>
      <c r="C42" t="str">
        <f>IFERROR(VLOOKUP(A42,{"Hội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E</v>
      </c>
      <c r="D42" t="str">
        <f t="shared" si="0"/>
        <v>Bắc Trung Bộ</v>
      </c>
      <c r="E42" s="18"/>
      <c r="F42" s="11"/>
      <c r="G42" s="14"/>
      <c r="J42" s="23" t="s">
        <v>729</v>
      </c>
    </row>
    <row r="43" ht="14.25" customHeight="1" spans="1:10">
      <c r="A43" s="5" t="s">
        <v>697</v>
      </c>
      <c r="B43" s="130" t="s">
        <v>730</v>
      </c>
      <c r="C43" t="str">
        <f>IFERROR(VLOOKUP(A43,{"Hội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D</v>
      </c>
      <c r="D43" t="str">
        <f t="shared" si="0"/>
        <v>Đồng Bằng Sông Hồng</v>
      </c>
      <c r="E43" s="18"/>
      <c r="F43" s="11"/>
      <c r="G43" s="14"/>
      <c r="J43" s="23" t="s">
        <v>731</v>
      </c>
    </row>
    <row r="44" ht="14.25" customHeight="1" spans="1:10">
      <c r="A44" s="5" t="s">
        <v>732</v>
      </c>
      <c r="B44" s="130" t="s">
        <v>733</v>
      </c>
      <c r="C44" t="str">
        <f>IFERROR(VLOOKUP(A44,{"Hội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44" t="str">
        <f t="shared" si="0"/>
        <v>Nam Trung Bộ</v>
      </c>
      <c r="E44" s="18"/>
      <c r="F44" s="11"/>
      <c r="G44" s="14"/>
      <c r="J44" s="23" t="s">
        <v>732</v>
      </c>
    </row>
    <row r="45" ht="14.25" customHeight="1" spans="1:10">
      <c r="A45" s="5" t="s">
        <v>639</v>
      </c>
      <c r="B45" s="130" t="s">
        <v>734</v>
      </c>
      <c r="C45" t="str">
        <f>IFERROR(VLOOKUP(A45,{"Hội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B</v>
      </c>
      <c r="D45" t="str">
        <f t="shared" si="0"/>
        <v>Vùng</v>
      </c>
      <c r="E45" s="18"/>
      <c r="F45" s="11"/>
      <c r="G45" s="14"/>
      <c r="J45" s="23" t="s">
        <v>656</v>
      </c>
    </row>
    <row r="46" ht="14.25" customHeight="1" spans="1:10">
      <c r="A46" s="5" t="s">
        <v>729</v>
      </c>
      <c r="B46" s="130" t="s">
        <v>735</v>
      </c>
      <c r="C46" t="str">
        <f>IFERROR(VLOOKUP(A46,{"Hội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46" t="str">
        <f t="shared" si="0"/>
        <v>Nam Trung Bộ</v>
      </c>
      <c r="E46" s="18"/>
      <c r="F46" s="11"/>
      <c r="G46" s="14"/>
      <c r="J46" s="23" t="s">
        <v>712</v>
      </c>
    </row>
    <row r="47" ht="14.25" customHeight="1" spans="1:10">
      <c r="A47" s="5" t="s">
        <v>711</v>
      </c>
      <c r="B47" s="130" t="s">
        <v>736</v>
      </c>
      <c r="C47" t="str">
        <f>IFERROR(VLOOKUP(A47,{"Hội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E</v>
      </c>
      <c r="D47" t="str">
        <f t="shared" si="0"/>
        <v>Bắc Trung Bộ</v>
      </c>
      <c r="E47" s="18"/>
      <c r="F47" s="11"/>
      <c r="G47" s="14"/>
      <c r="J47" s="23" t="s">
        <v>683</v>
      </c>
    </row>
    <row r="48" ht="14.25" customHeight="1" spans="1:10">
      <c r="A48" s="5" t="s">
        <v>723</v>
      </c>
      <c r="B48" s="130" t="s">
        <v>737</v>
      </c>
      <c r="C48" t="str">
        <f>IFERROR(VLOOKUP(A48,{"Hội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48" t="str">
        <f t="shared" si="0"/>
        <v>Nam Trung Bộ</v>
      </c>
      <c r="E48" s="18"/>
      <c r="F48" s="11"/>
      <c r="G48" s="14"/>
      <c r="J48" s="23" t="s">
        <v>738</v>
      </c>
    </row>
    <row r="49" ht="14.25" customHeight="1" spans="1:10">
      <c r="A49" s="5" t="s">
        <v>726</v>
      </c>
      <c r="B49" s="130" t="s">
        <v>739</v>
      </c>
      <c r="C49" t="str">
        <f>IFERROR(VLOOKUP(A49,{"Hội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F</v>
      </c>
      <c r="D49" t="str">
        <f t="shared" si="0"/>
        <v>Nam Trung Bộ</v>
      </c>
      <c r="E49" s="18"/>
      <c r="F49" s="11"/>
      <c r="G49" s="14"/>
      <c r="J49" s="23" t="s">
        <v>740</v>
      </c>
    </row>
    <row r="50" ht="14.25" customHeight="1" spans="1:10">
      <c r="A50" s="5" t="s">
        <v>658</v>
      </c>
      <c r="B50" s="130" t="s">
        <v>741</v>
      </c>
      <c r="C50" t="str">
        <f>IFERROR(VLOOKUP(A50,{"Hội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B</v>
      </c>
      <c r="D50" t="str">
        <f t="shared" si="0"/>
        <v>Vùng</v>
      </c>
      <c r="E50" s="18"/>
      <c r="F50" s="11"/>
      <c r="G50" s="14"/>
      <c r="J50" s="23" t="s">
        <v>718</v>
      </c>
    </row>
    <row r="51" ht="14.25" customHeight="1" spans="1:11">
      <c r="A51" s="5" t="s">
        <v>714</v>
      </c>
      <c r="B51" s="130" t="s">
        <v>742</v>
      </c>
      <c r="C51" t="str">
        <f>IFERROR(VLOOKUP(A51,{"Hội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E</v>
      </c>
      <c r="D51" t="str">
        <f t="shared" si="0"/>
        <v>Bắc Trung Bộ</v>
      </c>
      <c r="E51" s="18"/>
      <c r="F51" s="11"/>
      <c r="G51" s="14"/>
      <c r="J51" s="22" t="s">
        <v>743</v>
      </c>
      <c r="K51" t="s">
        <v>86</v>
      </c>
    </row>
    <row r="52" ht="14.25" customHeight="1" spans="1:10">
      <c r="A52" s="5" t="s">
        <v>744</v>
      </c>
      <c r="B52" s="130" t="s">
        <v>745</v>
      </c>
      <c r="C52" t="str">
        <f>IFERROR(VLOOKUP(A52,{"Hội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52" t="str">
        <f t="shared" si="0"/>
        <v>Tây Nam Bộ</v>
      </c>
      <c r="E52" s="18"/>
      <c r="F52" s="11"/>
      <c r="G52" s="14"/>
      <c r="J52" s="23" t="s">
        <v>661</v>
      </c>
    </row>
    <row r="53" ht="14.25" customHeight="1" spans="1:10">
      <c r="A53" s="5" t="s">
        <v>671</v>
      </c>
      <c r="B53" s="130" t="s">
        <v>746</v>
      </c>
      <c r="C53" t="str">
        <f>IFERROR(VLOOKUP(A53,{"Hội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C</v>
      </c>
      <c r="D53" t="str">
        <f t="shared" si="0"/>
        <v>Tây Bắc Bộ</v>
      </c>
      <c r="E53" s="18"/>
      <c r="F53" s="11"/>
      <c r="G53" s="14"/>
      <c r="J53" s="23" t="s">
        <v>724</v>
      </c>
    </row>
    <row r="54" ht="14.25" customHeight="1" spans="1:10">
      <c r="A54" s="5" t="s">
        <v>747</v>
      </c>
      <c r="B54" s="130" t="s">
        <v>748</v>
      </c>
      <c r="C54" t="str">
        <f>IFERROR(VLOOKUP(A54,{"Hội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H</v>
      </c>
      <c r="D54" t="str">
        <f t="shared" si="0"/>
        <v>Đông Nam Bộ</v>
      </c>
      <c r="E54" s="18"/>
      <c r="F54" s="11"/>
      <c r="G54" s="14"/>
      <c r="J54" s="23" t="s">
        <v>680</v>
      </c>
    </row>
    <row r="55" ht="14.25" customHeight="1" spans="1:10">
      <c r="A55" s="5" t="s">
        <v>693</v>
      </c>
      <c r="B55" s="130" t="s">
        <v>749</v>
      </c>
      <c r="C55" t="str">
        <f>IFERROR(VLOOKUP(A55,{"Hội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D</v>
      </c>
      <c r="D55" t="str">
        <f t="shared" si="0"/>
        <v>Đồng Bằng Sông Hồng</v>
      </c>
      <c r="E55" s="18"/>
      <c r="F55" s="11"/>
      <c r="G55" s="14"/>
      <c r="J55" s="23" t="s">
        <v>750</v>
      </c>
    </row>
    <row r="56" ht="14.25" customHeight="1" spans="1:10">
      <c r="A56" s="5" t="s">
        <v>645</v>
      </c>
      <c r="B56" s="130" t="s">
        <v>751</v>
      </c>
      <c r="C56" t="str">
        <f>IFERROR(VLOOKUP(A56,{"Hội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B</v>
      </c>
      <c r="D56" t="str">
        <f t="shared" si="0"/>
        <v>Vùng</v>
      </c>
      <c r="E56" s="18"/>
      <c r="F56" s="11"/>
      <c r="G56" s="14"/>
      <c r="J56" s="23" t="s">
        <v>618</v>
      </c>
    </row>
    <row r="57" ht="14.25" customHeight="1" spans="1:10">
      <c r="A57" s="5" t="s">
        <v>752</v>
      </c>
      <c r="B57" s="130" t="s">
        <v>753</v>
      </c>
      <c r="C57" t="str">
        <f>IFERROR(VLOOKUP(A57,{"Hội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E</v>
      </c>
      <c r="D57" t="str">
        <f t="shared" si="0"/>
        <v>Bắc Trung Bộ</v>
      </c>
      <c r="E57" s="18"/>
      <c r="F57" s="11"/>
      <c r="G57" s="14"/>
      <c r="J57" s="23" t="s">
        <v>646</v>
      </c>
    </row>
    <row r="58" ht="14.25" customHeight="1" spans="1:10">
      <c r="A58" s="5" t="s">
        <v>754</v>
      </c>
      <c r="B58" s="130" t="s">
        <v>755</v>
      </c>
      <c r="C58" t="str">
        <f>IFERROR(VLOOKUP(A58,{"Hội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E</v>
      </c>
      <c r="D58" t="str">
        <f t="shared" si="0"/>
        <v>Bắc Trung Bộ</v>
      </c>
      <c r="E58" s="18"/>
      <c r="F58" s="11"/>
      <c r="G58" s="14"/>
      <c r="J58" s="23" t="s">
        <v>756</v>
      </c>
    </row>
    <row r="59" ht="14.25" customHeight="1" spans="1:10">
      <c r="A59" s="5" t="s">
        <v>750</v>
      </c>
      <c r="B59" s="130" t="s">
        <v>757</v>
      </c>
      <c r="C59" t="str">
        <f>IFERROR(VLOOKUP(A59,{"Hội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59" t="str">
        <f t="shared" si="0"/>
        <v>Tây Nam Bộ</v>
      </c>
      <c r="E59" s="18"/>
      <c r="F59" s="11"/>
      <c r="G59" s="14"/>
      <c r="J59" s="23" t="s">
        <v>758</v>
      </c>
    </row>
    <row r="60" ht="14.25" customHeight="1" spans="1:10">
      <c r="A60" s="5" t="s">
        <v>758</v>
      </c>
      <c r="B60" s="130" t="s">
        <v>759</v>
      </c>
      <c r="C60" t="str">
        <f>IFERROR(VLOOKUP(A60,{"Hội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60" t="str">
        <f t="shared" si="0"/>
        <v>Tây Nam Bộ</v>
      </c>
      <c r="E60" s="18"/>
      <c r="F60" s="11"/>
      <c r="G60" s="14"/>
      <c r="J60" s="23" t="s">
        <v>698</v>
      </c>
    </row>
    <row r="61" ht="14.25" customHeight="1" spans="1:10">
      <c r="A61" s="5" t="s">
        <v>634</v>
      </c>
      <c r="B61" s="130" t="s">
        <v>760</v>
      </c>
      <c r="C61" t="str">
        <f>IFERROR(VLOOKUP(A61,{"Hội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B</v>
      </c>
      <c r="D61" t="str">
        <f t="shared" si="0"/>
        <v>Vùng</v>
      </c>
      <c r="E61" s="18"/>
      <c r="F61" s="11"/>
      <c r="G61" s="14"/>
      <c r="J61" s="23" t="s">
        <v>709</v>
      </c>
    </row>
    <row r="62" ht="14.25" customHeight="1" spans="1:10">
      <c r="A62" s="5" t="s">
        <v>756</v>
      </c>
      <c r="B62" s="130" t="s">
        <v>761</v>
      </c>
      <c r="C62" t="str">
        <f>IFERROR(VLOOKUP(A62,{"Hội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G</v>
      </c>
      <c r="D62" t="str">
        <f t="shared" si="0"/>
        <v>Tây Nam Bộ</v>
      </c>
      <c r="E62" s="18"/>
      <c r="F62" s="11"/>
      <c r="G62" s="14"/>
      <c r="J62" s="23" t="s">
        <v>744</v>
      </c>
    </row>
    <row r="63" ht="14.25" customHeight="1" spans="1:10">
      <c r="A63" s="5" t="s">
        <v>685</v>
      </c>
      <c r="B63" s="130" t="s">
        <v>762</v>
      </c>
      <c r="C63" t="str">
        <f>IFERROR(VLOOKUP(A63,{"Hội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D</v>
      </c>
      <c r="D63" t="str">
        <f t="shared" si="0"/>
        <v>Đồng Bằng Sông Hồng</v>
      </c>
      <c r="E63" s="18"/>
      <c r="F63" s="11"/>
      <c r="G63" s="14"/>
      <c r="J63" s="23" t="s">
        <v>635</v>
      </c>
    </row>
    <row r="64" ht="14.25" customHeight="1" spans="1:10">
      <c r="A64" s="5" t="s">
        <v>763</v>
      </c>
      <c r="B64" s="130" t="s">
        <v>764</v>
      </c>
      <c r="C64" t="str">
        <f>IFERROR(VLOOKUP(A64,{"Hội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H</v>
      </c>
      <c r="D64" t="str">
        <f t="shared" si="0"/>
        <v>Đông Nam Bộ</v>
      </c>
      <c r="E64" s="18"/>
      <c r="F64" s="11"/>
      <c r="G64" s="14"/>
      <c r="J64" s="23" t="s">
        <v>659</v>
      </c>
    </row>
    <row r="65" ht="14.25" customHeight="1" spans="1:11">
      <c r="A65" s="5" t="s">
        <v>665</v>
      </c>
      <c r="B65" s="130" t="s">
        <v>765</v>
      </c>
      <c r="C65" t="str">
        <f>IFERROR(VLOOKUP(A65,{"Hội Sở","A";"Hà Giang","B";"Tuyên Quang","B";"Phú Thọ","B";"Thái Nguyên","B";"Bắc Kạn","B";"Cao Bằng","B";"Lạng Sơn","B";"Bắc Giang","B";"Quảng Ninh","B";"Lào Cai","C";"Yên Bái","C";"Điện Biên","C";"Sơn La","C";"Hòa Bình","C";"Lai Châu","C";"Hà Nội","D";"Hải Phòng","D";"Vĩnh Phúc","D";"Bắc Ninh","D";"Hưng Yên","D";"Hải Dương","D";"Thái Bình","D";"Nam Định","D";"Ninh Bình","D";"Hà Nam","D";"Thanh Hóa","E";"Nghệ An","E";"Hà Tĩnh","E";"Quảng Bình","E";"Quảng Trị","E";"Huế","E";"Đà Nẵng","F";"Quảng Nam","F";"Quảng Ngãi","F";"Bình Định","F";"Phú Yên","F";"Khánh Hòa","F";"Ninh Thuận","F";"Bình Thuận","F";"Kon Tum","F";"Gia Lai","F";"Đắk Lắk","F";"Đắk Nông","F";"Lâm Đồng","F";"Cần Thơ","G";"Long An","G";"Đồng Tháp","G";"Tiền Giang","G";"An Giang","G";"Bến Tre","G";"Vĩnh Long","G";"Trà Vinh","G";"Hậu Giang","G";"Kiên Giang","G";"Sóc Trăng","G";"Bạc Liêu","G";"Cà Mau","G";"Hồ Chí Minh","H";"Vũng Tàu","H";"Bình Dương","H";"Bình Phước","H";"Đồng Nai","H";"Tây Ninh","H"},2,FALSE),"Không tìm thấy")</f>
        <v>C</v>
      </c>
      <c r="D65" t="str">
        <f t="shared" si="0"/>
        <v>Tây Bắc Bộ</v>
      </c>
      <c r="E65" s="18"/>
      <c r="F65" s="11"/>
      <c r="G65" s="14"/>
      <c r="J65" s="22" t="s">
        <v>766</v>
      </c>
      <c r="K65" t="s">
        <v>41</v>
      </c>
    </row>
    <row r="66" ht="14.25" customHeight="1" spans="1:10">
      <c r="A66" s="5"/>
      <c r="B66" s="4"/>
      <c r="E66" s="18"/>
      <c r="F66" s="11"/>
      <c r="G66" s="14"/>
      <c r="J66" s="23" t="s">
        <v>767</v>
      </c>
    </row>
    <row r="67" ht="14.25" customHeight="1" spans="5:10">
      <c r="E67" s="18"/>
      <c r="F67" s="11"/>
      <c r="G67" s="14"/>
      <c r="J67" s="23" t="s">
        <v>768</v>
      </c>
    </row>
    <row r="68" ht="14.25" customHeight="1" spans="5:10">
      <c r="E68" s="18"/>
      <c r="F68" s="11"/>
      <c r="G68" s="14"/>
      <c r="J68" s="23" t="s">
        <v>651</v>
      </c>
    </row>
    <row r="69" ht="14.25" customHeight="1" spans="5:10">
      <c r="E69" s="18"/>
      <c r="F69" s="11"/>
      <c r="G69" s="14"/>
      <c r="J69" s="23" t="s">
        <v>654</v>
      </c>
    </row>
    <row r="70" ht="14.25" customHeight="1" spans="5:10">
      <c r="E70" s="18"/>
      <c r="F70" s="11"/>
      <c r="G70" s="14"/>
      <c r="J70" s="23" t="s">
        <v>676</v>
      </c>
    </row>
    <row r="71" ht="14.25" customHeight="1" spans="5:10">
      <c r="E71" s="18"/>
      <c r="F71" s="11"/>
      <c r="G71" s="14"/>
      <c r="J71" s="23" t="s">
        <v>747</v>
      </c>
    </row>
    <row r="72" ht="14.25" customHeight="1" spans="5:10">
      <c r="E72" s="18"/>
      <c r="F72" s="11"/>
      <c r="G72" s="14"/>
      <c r="J72" s="24"/>
    </row>
    <row r="73" ht="14.25" customHeight="1" spans="5:10">
      <c r="E73" s="18"/>
      <c r="F73" s="11"/>
      <c r="G73" s="14"/>
      <c r="J73" s="24"/>
    </row>
    <row r="74" ht="14.25" customHeight="1" spans="5:10">
      <c r="E74" s="18"/>
      <c r="F74" s="11"/>
      <c r="G74" s="14"/>
      <c r="J74" s="24"/>
    </row>
    <row r="75" ht="14.25" customHeight="1" spans="5:10">
      <c r="E75" s="18"/>
      <c r="F75" s="11"/>
      <c r="G75" s="11"/>
      <c r="J75" s="24"/>
    </row>
    <row r="76" ht="14.25" customHeight="1" spans="5:10">
      <c r="E76" s="18"/>
      <c r="F76" s="11"/>
      <c r="G76" s="11"/>
      <c r="J76" s="24"/>
    </row>
    <row r="77" ht="14.25" customHeight="1" spans="5:10">
      <c r="E77" s="18"/>
      <c r="F77" s="11"/>
      <c r="G77" s="11"/>
      <c r="J77" s="24"/>
    </row>
    <row r="78" ht="14.25" customHeight="1" spans="5:10">
      <c r="E78" s="18"/>
      <c r="F78" s="11"/>
      <c r="G78" s="11"/>
      <c r="J78" s="24"/>
    </row>
    <row r="79" ht="14.25" customHeight="1" spans="5:10">
      <c r="E79" s="18"/>
      <c r="F79" s="11"/>
      <c r="G79" s="11"/>
      <c r="J79" s="25"/>
    </row>
    <row r="80" ht="14.25" customHeight="1" spans="5:10">
      <c r="E80" s="18"/>
      <c r="F80" s="11"/>
      <c r="G80" s="11"/>
      <c r="J80" s="24"/>
    </row>
    <row r="81" ht="14.25" customHeight="1" spans="5:10">
      <c r="E81" s="18"/>
      <c r="F81" s="11"/>
      <c r="G81" s="11"/>
      <c r="J81" s="24"/>
    </row>
    <row r="82" ht="14.25" customHeight="1" spans="5:10">
      <c r="E82" s="18"/>
      <c r="F82" s="11"/>
      <c r="G82" s="11"/>
      <c r="J82" s="24"/>
    </row>
    <row r="83" ht="14.25" customHeight="1" spans="10:10">
      <c r="J83" s="24"/>
    </row>
    <row r="84" ht="14.25" customHeight="1" spans="10:10">
      <c r="J84" s="24"/>
    </row>
    <row r="85" ht="14.25" customHeight="1" spans="10:10">
      <c r="J85" s="24"/>
    </row>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E1:G1"/>
    <mergeCell ref="E20:G24"/>
  </mergeCell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workbookViewId="0">
      <pane xSplit="3" topLeftCell="D1" activePane="topRight" state="frozen"/>
      <selection/>
      <selection pane="topRight" activeCell="E2" sqref="E2"/>
    </sheetView>
  </sheetViews>
  <sheetFormatPr defaultColWidth="14.4333333333333" defaultRowHeight="15" customHeight="1"/>
  <cols>
    <col min="1" max="1" width="17.1416666666667" customWidth="1"/>
    <col min="2" max="2" width="23.2916666666667" customWidth="1"/>
    <col min="3" max="4" width="0.433333333333333" customWidth="1"/>
    <col min="5" max="5" width="12.5666666666667" customWidth="1"/>
    <col min="6" max="6" width="11" customWidth="1"/>
    <col min="7" max="11" width="14.1416666666667" customWidth="1"/>
    <col min="12" max="12" width="9.56666666666667" customWidth="1"/>
    <col min="13" max="23" width="8.70833333333333" customWidth="1"/>
  </cols>
  <sheetData>
    <row r="1" ht="21" customHeight="1" spans="1:23">
      <c r="A1" s="104"/>
      <c r="B1" s="105" t="s">
        <v>125</v>
      </c>
      <c r="D1" s="106"/>
      <c r="E1" s="119" t="s">
        <v>126</v>
      </c>
      <c r="L1" s="104"/>
      <c r="M1" s="104"/>
      <c r="N1" s="104"/>
      <c r="O1" s="104"/>
      <c r="P1" s="104"/>
      <c r="Q1" s="104"/>
      <c r="R1" s="104"/>
      <c r="S1" s="104"/>
      <c r="T1" s="104"/>
      <c r="U1" s="104"/>
      <c r="V1" s="104"/>
      <c r="W1" s="104"/>
    </row>
    <row r="2" ht="14.25" customHeight="1" spans="2:12">
      <c r="B2" s="107" t="s">
        <v>127</v>
      </c>
      <c r="C2" s="107" t="s">
        <v>128</v>
      </c>
      <c r="D2" s="108"/>
      <c r="E2" s="120" t="s">
        <v>62</v>
      </c>
      <c r="F2" s="120" t="s">
        <v>80</v>
      </c>
      <c r="G2" s="120" t="s">
        <v>129</v>
      </c>
      <c r="H2" s="120" t="s">
        <v>58</v>
      </c>
      <c r="I2" s="120" t="s">
        <v>101</v>
      </c>
      <c r="J2" s="120" t="s">
        <v>87</v>
      </c>
      <c r="K2" s="120" t="s">
        <v>42</v>
      </c>
      <c r="L2" s="120" t="s">
        <v>128</v>
      </c>
    </row>
    <row r="3" ht="14.25" customHeight="1" spans="1:12">
      <c r="A3" s="109" t="s">
        <v>130</v>
      </c>
      <c r="B3" s="88">
        <f>SUM(B22+B23+B28)</f>
        <v>-144625.471759</v>
      </c>
      <c r="C3" s="88">
        <f>SUM(C22+C23+C28)</f>
        <v>-144625.471759</v>
      </c>
      <c r="D3" s="108"/>
      <c r="E3" s="88">
        <f t="shared" ref="E3:K3" si="0">SUM(E22+E23+E28)</f>
        <v>6222.85740264289</v>
      </c>
      <c r="F3" s="88">
        <f t="shared" si="0"/>
        <v>425.236954020653</v>
      </c>
      <c r="G3" s="88">
        <f t="shared" si="0"/>
        <v>19322.9300749352</v>
      </c>
      <c r="H3" s="88">
        <f t="shared" si="0"/>
        <v>4193.91082243112</v>
      </c>
      <c r="I3" s="88">
        <f t="shared" si="0"/>
        <v>17318.7996321743</v>
      </c>
      <c r="J3" s="88">
        <f t="shared" si="0"/>
        <v>65117.9912041644</v>
      </c>
      <c r="K3" s="88">
        <f t="shared" si="0"/>
        <v>-20375.379540368</v>
      </c>
      <c r="L3" s="103">
        <f t="shared" ref="L3:L34" si="1">SUM(E3:K3)</f>
        <v>92226.3465500007</v>
      </c>
    </row>
    <row r="4" ht="14.25" customHeight="1" spans="1:12">
      <c r="A4" s="89" t="s">
        <v>131</v>
      </c>
      <c r="B4" s="90">
        <f>SUM(B5:B9)</f>
        <v>9149.992377</v>
      </c>
      <c r="C4" s="90">
        <f>SUM(C5:C9)</f>
        <v>9149.992377</v>
      </c>
      <c r="D4" s="108"/>
      <c r="E4" s="90">
        <f t="shared" ref="E4:K4" si="2">SUM(E5:E9)</f>
        <v>77783.5237642172</v>
      </c>
      <c r="F4" s="90">
        <f t="shared" si="2"/>
        <v>43498.1867931449</v>
      </c>
      <c r="G4" s="90">
        <f t="shared" si="2"/>
        <v>102868.422200509</v>
      </c>
      <c r="H4" s="90">
        <f t="shared" si="2"/>
        <v>21071.0634196571</v>
      </c>
      <c r="I4" s="90">
        <f t="shared" si="2"/>
        <v>58856.8266085039</v>
      </c>
      <c r="J4" s="90">
        <f t="shared" si="2"/>
        <v>272049.134149452</v>
      </c>
      <c r="K4" s="90">
        <f t="shared" si="2"/>
        <v>114475.310391515</v>
      </c>
      <c r="L4" s="103">
        <f t="shared" si="1"/>
        <v>690602.467326999</v>
      </c>
    </row>
    <row r="5" ht="14.25" customHeight="1" spans="1:12">
      <c r="A5" s="91" t="s">
        <v>132</v>
      </c>
      <c r="B5" s="92">
        <v>6599.68847</v>
      </c>
      <c r="C5" s="92">
        <f>SUM(B5)</f>
        <v>6599.68847</v>
      </c>
      <c r="D5" s="108"/>
      <c r="E5" s="121">
        <v>71210.4017156839</v>
      </c>
      <c r="F5" s="121">
        <v>40355.2509392249</v>
      </c>
      <c r="G5" s="121">
        <v>96090.6754238476</v>
      </c>
      <c r="H5" s="121">
        <v>19821.345728602</v>
      </c>
      <c r="I5" s="121">
        <v>54410.054073667</v>
      </c>
      <c r="J5" s="121">
        <v>252252.873483336</v>
      </c>
      <c r="K5" s="121">
        <v>104784.917684638</v>
      </c>
      <c r="L5" s="103">
        <f t="shared" si="1"/>
        <v>638925.519048999</v>
      </c>
    </row>
    <row r="6" ht="14.25" customHeight="1" spans="1:12">
      <c r="A6" s="91" t="s">
        <v>133</v>
      </c>
      <c r="B6" s="92">
        <v>13.591737</v>
      </c>
      <c r="C6" s="92">
        <f>SUM(B6)</f>
        <v>13.591737</v>
      </c>
      <c r="D6" s="108"/>
      <c r="E6" s="121">
        <v>64.1916544424064</v>
      </c>
      <c r="F6" s="121">
        <v>55.5149893037781</v>
      </c>
      <c r="G6" s="121">
        <v>87.4991195960973</v>
      </c>
      <c r="H6" s="121">
        <v>0.762808011176287</v>
      </c>
      <c r="I6" s="121">
        <v>53.1873535522485</v>
      </c>
      <c r="J6" s="121">
        <v>63.4072117178986</v>
      </c>
      <c r="K6" s="121">
        <v>233.448619376394</v>
      </c>
      <c r="L6" s="103">
        <f t="shared" si="1"/>
        <v>558.011755999999</v>
      </c>
    </row>
    <row r="7" ht="14.25" customHeight="1" spans="1:12">
      <c r="A7" s="91" t="s">
        <v>134</v>
      </c>
      <c r="B7" s="92">
        <v>361.541483</v>
      </c>
      <c r="C7" s="92">
        <f>SUM(B7)</f>
        <v>361.541483</v>
      </c>
      <c r="D7" s="108"/>
      <c r="E7" s="93">
        <v>2248.78164703151</v>
      </c>
      <c r="F7" s="93">
        <v>574.178105437839</v>
      </c>
      <c r="G7" s="93">
        <v>944.20773897814</v>
      </c>
      <c r="H7" s="93">
        <v>60.9621811642138</v>
      </c>
      <c r="I7" s="93">
        <v>1325.95838619253</v>
      </c>
      <c r="J7" s="93">
        <v>3895.33502147635</v>
      </c>
      <c r="K7" s="93">
        <v>2485.0067427194</v>
      </c>
      <c r="L7" s="103">
        <f t="shared" si="1"/>
        <v>11534.429823</v>
      </c>
    </row>
    <row r="8" ht="14.25" customHeight="1" spans="1:12">
      <c r="A8" s="91" t="s">
        <v>135</v>
      </c>
      <c r="B8" s="92">
        <v>1874.893661</v>
      </c>
      <c r="C8" s="92">
        <f>SUM(B8)</f>
        <v>1874.893661</v>
      </c>
      <c r="D8" s="108"/>
      <c r="E8" s="121">
        <v>3625.42575559281</v>
      </c>
      <c r="F8" s="121">
        <v>2113.53201807629</v>
      </c>
      <c r="G8" s="121">
        <v>5004.38995778437</v>
      </c>
      <c r="H8" s="121">
        <v>1039.66061805296</v>
      </c>
      <c r="I8" s="121">
        <v>2789.61449836262</v>
      </c>
      <c r="J8" s="121">
        <v>12950.5722621567</v>
      </c>
      <c r="K8" s="121">
        <v>5490.85966297415</v>
      </c>
      <c r="L8" s="103">
        <f t="shared" si="1"/>
        <v>33014.0547729999</v>
      </c>
    </row>
    <row r="9" ht="14.25" customHeight="1" spans="1:12">
      <c r="A9" s="91" t="s">
        <v>136</v>
      </c>
      <c r="B9" s="92">
        <v>300.277026</v>
      </c>
      <c r="C9" s="92">
        <f>SUM(B9)</f>
        <v>300.277026</v>
      </c>
      <c r="D9" s="108"/>
      <c r="E9" s="93">
        <v>634.72299146658</v>
      </c>
      <c r="F9" s="93">
        <v>399.710741102115</v>
      </c>
      <c r="G9" s="93">
        <v>741.649960303126</v>
      </c>
      <c r="H9" s="93">
        <v>148.332083826802</v>
      </c>
      <c r="I9" s="93">
        <v>278.012296729519</v>
      </c>
      <c r="J9" s="93">
        <v>2886.94617076487</v>
      </c>
      <c r="K9" s="93">
        <v>1481.07768180698</v>
      </c>
      <c r="L9" s="103">
        <f t="shared" si="1"/>
        <v>6570.45192599999</v>
      </c>
    </row>
    <row r="10" ht="14.25" customHeight="1" spans="1:12">
      <c r="A10" s="89" t="s">
        <v>137</v>
      </c>
      <c r="B10" s="90">
        <f>SUM(B11:B14)</f>
        <v>-132141.107393</v>
      </c>
      <c r="C10" s="90">
        <f>SUM(C11:C14)</f>
        <v>-132141.107393</v>
      </c>
      <c r="D10" s="108"/>
      <c r="E10" s="90">
        <f t="shared" ref="E10:K10" si="3">SUM(E11:E14)</f>
        <v>-15268.6684133255</v>
      </c>
      <c r="F10" s="90">
        <f t="shared" si="3"/>
        <v>-9609.4662795286</v>
      </c>
      <c r="G10" s="90">
        <f t="shared" si="3"/>
        <v>-19044.0866077882</v>
      </c>
      <c r="H10" s="90">
        <f t="shared" si="3"/>
        <v>-4993.71840378508</v>
      </c>
      <c r="I10" s="90">
        <f t="shared" si="3"/>
        <v>-9532.22581733089</v>
      </c>
      <c r="J10" s="90">
        <f t="shared" si="3"/>
        <v>-49542.750943129</v>
      </c>
      <c r="K10" s="90">
        <f t="shared" si="3"/>
        <v>-24150.1909281126</v>
      </c>
      <c r="L10" s="103">
        <f t="shared" si="1"/>
        <v>-132141.107393</v>
      </c>
    </row>
    <row r="11" ht="14.25" customHeight="1" spans="1:12">
      <c r="A11" s="91" t="s">
        <v>138</v>
      </c>
      <c r="B11" s="92">
        <v>0</v>
      </c>
      <c r="C11" s="92">
        <f>SUM(B11)</f>
        <v>0</v>
      </c>
      <c r="D11" s="108"/>
      <c r="E11" s="93">
        <v>0</v>
      </c>
      <c r="F11" s="93">
        <v>0</v>
      </c>
      <c r="G11" s="93">
        <v>0</v>
      </c>
      <c r="H11" s="93">
        <v>0</v>
      </c>
      <c r="I11" s="93">
        <v>0</v>
      </c>
      <c r="J11" s="93">
        <v>0</v>
      </c>
      <c r="K11" s="93">
        <v>0</v>
      </c>
      <c r="L11" s="103">
        <f t="shared" si="1"/>
        <v>0</v>
      </c>
    </row>
    <row r="12" ht="14.25" customHeight="1" spans="1:12">
      <c r="A12" s="91" t="s">
        <v>139</v>
      </c>
      <c r="B12" s="92">
        <v>-9320.711657</v>
      </c>
      <c r="C12" s="92">
        <f>SUM(B12)</f>
        <v>-9320.711657</v>
      </c>
      <c r="D12" s="108"/>
      <c r="E12" s="93">
        <v>-1076.99154695058</v>
      </c>
      <c r="F12" s="93">
        <v>-677.813786611987</v>
      </c>
      <c r="G12" s="93">
        <v>-1343.29463059677</v>
      </c>
      <c r="H12" s="93">
        <v>-352.237167193595</v>
      </c>
      <c r="I12" s="93">
        <v>-672.365549567499</v>
      </c>
      <c r="J12" s="93">
        <v>-3494.54991974687</v>
      </c>
      <c r="K12" s="93">
        <v>-1703.45905633268</v>
      </c>
      <c r="L12" s="103">
        <f t="shared" si="1"/>
        <v>-9320.71165699998</v>
      </c>
    </row>
    <row r="13" ht="14.25" customHeight="1" spans="1:12">
      <c r="A13" s="91" t="s">
        <v>140</v>
      </c>
      <c r="B13" s="92">
        <v>0</v>
      </c>
      <c r="C13" s="92">
        <f>SUM(B13)</f>
        <v>0</v>
      </c>
      <c r="D13" s="108"/>
      <c r="E13" s="93">
        <v>0</v>
      </c>
      <c r="F13" s="93">
        <v>0</v>
      </c>
      <c r="G13" s="93">
        <v>0</v>
      </c>
      <c r="H13" s="93">
        <v>0</v>
      </c>
      <c r="I13" s="93">
        <v>0</v>
      </c>
      <c r="J13" s="93">
        <v>0</v>
      </c>
      <c r="K13" s="93">
        <v>0</v>
      </c>
      <c r="L13" s="103">
        <f t="shared" si="1"/>
        <v>0</v>
      </c>
    </row>
    <row r="14" ht="14.25" customHeight="1" spans="1:12">
      <c r="A14" s="91" t="s">
        <v>141</v>
      </c>
      <c r="B14" s="92">
        <v>-122820.395736</v>
      </c>
      <c r="C14" s="92">
        <f>SUM(B14)</f>
        <v>-122820.395736</v>
      </c>
      <c r="D14" s="108"/>
      <c r="E14" s="93">
        <v>-14191.6768663749</v>
      </c>
      <c r="F14" s="93">
        <v>-8931.65249291661</v>
      </c>
      <c r="G14" s="93">
        <v>-17700.7919771914</v>
      </c>
      <c r="H14" s="93">
        <v>-4641.48123659148</v>
      </c>
      <c r="I14" s="93">
        <v>-8859.86026776339</v>
      </c>
      <c r="J14" s="93">
        <v>-46048.2010233821</v>
      </c>
      <c r="K14" s="93">
        <v>-22446.7318717799</v>
      </c>
      <c r="L14" s="103">
        <f t="shared" si="1"/>
        <v>-122820.395736</v>
      </c>
    </row>
    <row r="15" ht="14.25" customHeight="1" spans="1:12">
      <c r="A15" s="89" t="s">
        <v>142</v>
      </c>
      <c r="B15" s="90">
        <f>SUM(B16:B21)</f>
        <v>-362.680543</v>
      </c>
      <c r="C15" s="90">
        <f>SUM(C16:C21)</f>
        <v>-362.680543</v>
      </c>
      <c r="D15" s="108"/>
      <c r="E15" s="90">
        <f t="shared" ref="E15:K15" si="4">SUM(E16:E21)</f>
        <v>-5181.91767350882</v>
      </c>
      <c r="F15" s="90">
        <f t="shared" si="4"/>
        <v>-3283.57097981605</v>
      </c>
      <c r="G15" s="90">
        <f t="shared" si="4"/>
        <v>-6254.27971541625</v>
      </c>
      <c r="H15" s="90">
        <f t="shared" si="4"/>
        <v>-1652.27079053002</v>
      </c>
      <c r="I15" s="90">
        <f t="shared" si="4"/>
        <v>-3231.25207710144</v>
      </c>
      <c r="J15" s="90">
        <f t="shared" si="4"/>
        <v>-16705.2240331408</v>
      </c>
      <c r="K15" s="90">
        <f t="shared" si="4"/>
        <v>-7986.67124048655</v>
      </c>
      <c r="L15" s="103">
        <f t="shared" si="1"/>
        <v>-44295.1865099999</v>
      </c>
    </row>
    <row r="16" ht="14.25" customHeight="1" spans="1:12">
      <c r="A16" s="91" t="s">
        <v>143</v>
      </c>
      <c r="B16" s="92">
        <v>0</v>
      </c>
      <c r="C16" s="92">
        <f t="shared" ref="C16:C21" si="5">SUM(B16)</f>
        <v>0</v>
      </c>
      <c r="D16" s="108"/>
      <c r="E16" s="93">
        <v>0</v>
      </c>
      <c r="F16" s="93">
        <v>0</v>
      </c>
      <c r="G16" s="93">
        <v>0</v>
      </c>
      <c r="H16" s="93">
        <v>0</v>
      </c>
      <c r="I16" s="93">
        <v>0</v>
      </c>
      <c r="J16" s="93">
        <v>0</v>
      </c>
      <c r="K16" s="93">
        <v>0</v>
      </c>
      <c r="L16" s="103">
        <f t="shared" si="1"/>
        <v>0</v>
      </c>
    </row>
    <row r="17" ht="14.25" customHeight="1" spans="1:12">
      <c r="A17" s="91" t="s">
        <v>144</v>
      </c>
      <c r="B17" s="92">
        <v>0</v>
      </c>
      <c r="C17" s="92">
        <f t="shared" si="5"/>
        <v>0</v>
      </c>
      <c r="D17" s="108"/>
      <c r="E17" s="93">
        <v>0</v>
      </c>
      <c r="F17" s="93">
        <v>0</v>
      </c>
      <c r="G17" s="93">
        <v>0</v>
      </c>
      <c r="H17" s="93">
        <v>0</v>
      </c>
      <c r="I17" s="93">
        <v>0</v>
      </c>
      <c r="J17" s="93">
        <v>0</v>
      </c>
      <c r="K17" s="93">
        <v>0</v>
      </c>
      <c r="L17" s="103">
        <f t="shared" si="1"/>
        <v>0</v>
      </c>
    </row>
    <row r="18" ht="14.25" customHeight="1" spans="1:12">
      <c r="A18" s="91" t="s">
        <v>145</v>
      </c>
      <c r="B18" s="92">
        <v>1.745271</v>
      </c>
      <c r="C18" s="92">
        <f t="shared" si="5"/>
        <v>1.745271</v>
      </c>
      <c r="D18" s="108"/>
      <c r="E18" s="93">
        <v>5.44544993983854</v>
      </c>
      <c r="F18" s="93">
        <v>3.40043328571755</v>
      </c>
      <c r="G18" s="93">
        <v>6.68415127061088</v>
      </c>
      <c r="H18" s="93">
        <v>1.76390919050988</v>
      </c>
      <c r="I18" s="93">
        <v>3.34367412218661</v>
      </c>
      <c r="J18" s="93">
        <v>17.3518073782889</v>
      </c>
      <c r="K18" s="93">
        <v>8.5828638128476</v>
      </c>
      <c r="L18" s="103">
        <f t="shared" si="1"/>
        <v>46.572289</v>
      </c>
    </row>
    <row r="19" ht="14.25" customHeight="1" spans="1:12">
      <c r="A19" s="91" t="s">
        <v>146</v>
      </c>
      <c r="B19" s="92">
        <v>-186.651305</v>
      </c>
      <c r="C19" s="92">
        <f t="shared" si="5"/>
        <v>-186.651305</v>
      </c>
      <c r="D19" s="108"/>
      <c r="E19" s="93">
        <v>-74.5156401680521</v>
      </c>
      <c r="F19" s="93">
        <v>-46.3151158938324</v>
      </c>
      <c r="G19" s="93">
        <v>-91.0437352473087</v>
      </c>
      <c r="H19" s="93">
        <v>-24.1594404795538</v>
      </c>
      <c r="I19" s="93">
        <v>-45.2838075772912</v>
      </c>
      <c r="J19" s="93">
        <v>-237.313124106806</v>
      </c>
      <c r="K19" s="93">
        <v>-116.750437527154</v>
      </c>
      <c r="L19" s="103">
        <f t="shared" si="1"/>
        <v>-635.381300999998</v>
      </c>
    </row>
    <row r="20" ht="14.25" customHeight="1" spans="1:12">
      <c r="A20" s="91" t="s">
        <v>147</v>
      </c>
      <c r="B20" s="92">
        <v>-177.774509</v>
      </c>
      <c r="C20" s="92">
        <f t="shared" si="5"/>
        <v>-177.774509</v>
      </c>
      <c r="D20" s="108"/>
      <c r="E20" s="93">
        <v>-5112.84748328061</v>
      </c>
      <c r="F20" s="93">
        <v>-3240.65629720793</v>
      </c>
      <c r="G20" s="93">
        <v>-6169.92013143955</v>
      </c>
      <c r="H20" s="93">
        <v>-1629.87525924098</v>
      </c>
      <c r="I20" s="93">
        <v>-3189.31194364634</v>
      </c>
      <c r="J20" s="93">
        <v>-16485.2627164123</v>
      </c>
      <c r="K20" s="93">
        <v>-7878.50366677224</v>
      </c>
      <c r="L20" s="103">
        <f t="shared" si="1"/>
        <v>-43706.377498</v>
      </c>
    </row>
    <row r="21" ht="14.25" customHeight="1" spans="1:12">
      <c r="A21" s="91" t="s">
        <v>148</v>
      </c>
      <c r="B21" s="92">
        <v>0</v>
      </c>
      <c r="C21" s="92">
        <f t="shared" si="5"/>
        <v>0</v>
      </c>
      <c r="D21" s="108"/>
      <c r="E21" s="93">
        <v>0</v>
      </c>
      <c r="F21" s="93">
        <v>0</v>
      </c>
      <c r="G21" s="93">
        <v>0</v>
      </c>
      <c r="H21" s="93">
        <v>0</v>
      </c>
      <c r="I21" s="93">
        <v>0</v>
      </c>
      <c r="J21" s="93">
        <v>0</v>
      </c>
      <c r="K21" s="93">
        <v>0</v>
      </c>
      <c r="L21" s="103">
        <f t="shared" si="1"/>
        <v>0</v>
      </c>
    </row>
    <row r="22" ht="14.25" customHeight="1" spans="1:12">
      <c r="A22" s="110" t="s">
        <v>149</v>
      </c>
      <c r="B22" s="90">
        <f>SUM(B15,B10,B4)</f>
        <v>-123353.795559</v>
      </c>
      <c r="C22" s="90">
        <f>SUM(C15,C10,C4)</f>
        <v>-123353.795559</v>
      </c>
      <c r="D22" s="108"/>
      <c r="E22" s="90">
        <f t="shared" ref="E22:K22" si="6">SUM(E15,E10,E4)</f>
        <v>57332.9376773829</v>
      </c>
      <c r="F22" s="90">
        <f t="shared" si="6"/>
        <v>30605.1495338003</v>
      </c>
      <c r="G22" s="90">
        <f t="shared" si="6"/>
        <v>77570.0558773049</v>
      </c>
      <c r="H22" s="90">
        <f t="shared" si="6"/>
        <v>14425.074225342</v>
      </c>
      <c r="I22" s="90">
        <f t="shared" si="6"/>
        <v>46093.3487140716</v>
      </c>
      <c r="J22" s="90">
        <f t="shared" si="6"/>
        <v>205801.159173182</v>
      </c>
      <c r="K22" s="90">
        <f t="shared" si="6"/>
        <v>82338.4482229158</v>
      </c>
      <c r="L22" s="103">
        <f t="shared" si="1"/>
        <v>514166.173424</v>
      </c>
    </row>
    <row r="23" ht="14.25" customHeight="1" spans="1:12">
      <c r="A23" s="110" t="s">
        <v>150</v>
      </c>
      <c r="B23" s="90">
        <f>SUM(B24:B27)</f>
        <v>-16495.67504</v>
      </c>
      <c r="C23" s="90">
        <f>SUM(C24:C27)</f>
        <v>-16495.67504</v>
      </c>
      <c r="D23" s="108"/>
      <c r="E23" s="90">
        <f t="shared" ref="E23:K23" si="7">SUM(E24:E27)</f>
        <v>-10447.985233863</v>
      </c>
      <c r="F23" s="90">
        <f t="shared" si="7"/>
        <v>-6966.28935963013</v>
      </c>
      <c r="G23" s="90">
        <f t="shared" si="7"/>
        <v>-15661.2430801233</v>
      </c>
      <c r="H23" s="90">
        <f t="shared" si="7"/>
        <v>-3949.02984616437</v>
      </c>
      <c r="I23" s="90">
        <f t="shared" si="7"/>
        <v>-6507.78968716437</v>
      </c>
      <c r="J23" s="90">
        <f t="shared" si="7"/>
        <v>-30547.3899965616</v>
      </c>
      <c r="K23" s="90">
        <f t="shared" si="7"/>
        <v>-16971.8298774931</v>
      </c>
      <c r="L23" s="103">
        <f t="shared" si="1"/>
        <v>-91051.5570809998</v>
      </c>
    </row>
    <row r="24" ht="14.25" customHeight="1" spans="1:12">
      <c r="A24" s="111" t="s">
        <v>151</v>
      </c>
      <c r="B24" s="92">
        <v>0</v>
      </c>
      <c r="C24" s="92">
        <f>SUM(B24)</f>
        <v>0</v>
      </c>
      <c r="D24" s="108"/>
      <c r="E24" s="93">
        <v>0</v>
      </c>
      <c r="F24" s="93">
        <v>0</v>
      </c>
      <c r="G24" s="93">
        <v>0</v>
      </c>
      <c r="H24" s="93">
        <v>0</v>
      </c>
      <c r="I24" s="93">
        <v>0</v>
      </c>
      <c r="J24" s="93">
        <v>0</v>
      </c>
      <c r="K24" s="93">
        <v>0</v>
      </c>
      <c r="L24" s="103">
        <f t="shared" si="1"/>
        <v>0</v>
      </c>
    </row>
    <row r="25" ht="14.25" customHeight="1" spans="1:12">
      <c r="A25" s="111" t="s">
        <v>152</v>
      </c>
      <c r="B25" s="96">
        <v>-15074.158721</v>
      </c>
      <c r="C25" s="92">
        <f>SUM(B25)</f>
        <v>-15074.158721</v>
      </c>
      <c r="D25" s="108"/>
      <c r="E25" s="93">
        <v>-9194.97960756164</v>
      </c>
      <c r="F25" s="93">
        <v>-6135.39497061643</v>
      </c>
      <c r="G25" s="93">
        <v>-13861.1429817945</v>
      </c>
      <c r="H25" s="93">
        <v>-3491.58179072602</v>
      </c>
      <c r="I25" s="93">
        <v>-5729.26374272602</v>
      </c>
      <c r="J25" s="93">
        <v>-26764.0846433972</v>
      </c>
      <c r="K25" s="93">
        <v>-14949.132842178</v>
      </c>
      <c r="L25" s="103">
        <f t="shared" si="1"/>
        <v>-80125.5805789998</v>
      </c>
    </row>
    <row r="26" ht="14.25" customHeight="1" spans="1:12">
      <c r="A26" s="111" t="s">
        <v>153</v>
      </c>
      <c r="B26" s="96">
        <v>-627.109313</v>
      </c>
      <c r="C26" s="92">
        <f>SUM(B26)</f>
        <v>-627.109313</v>
      </c>
      <c r="D26" s="108"/>
      <c r="E26" s="93">
        <v>-357.091065273972</v>
      </c>
      <c r="F26" s="93">
        <v>-241.546151739726</v>
      </c>
      <c r="G26" s="93">
        <v>-547.444307753424</v>
      </c>
      <c r="H26" s="93">
        <v>-137.274060671232</v>
      </c>
      <c r="I26" s="93">
        <v>-223.495095671232</v>
      </c>
      <c r="J26" s="93">
        <v>-1027.71854287671</v>
      </c>
      <c r="K26" s="93">
        <v>-583.077855013698</v>
      </c>
      <c r="L26" s="103">
        <f t="shared" si="1"/>
        <v>-3117.64707899999</v>
      </c>
    </row>
    <row r="27" ht="14.25" customHeight="1" spans="1:12">
      <c r="A27" s="111" t="s">
        <v>154</v>
      </c>
      <c r="B27" s="92">
        <v>-794.407006</v>
      </c>
      <c r="C27" s="92">
        <f>SUM(B27)</f>
        <v>-794.407006</v>
      </c>
      <c r="D27" s="108"/>
      <c r="E27" s="93">
        <v>-895.914561027397</v>
      </c>
      <c r="F27" s="93">
        <v>-589.348237273972</v>
      </c>
      <c r="G27" s="93">
        <v>-1252.65579057534</v>
      </c>
      <c r="H27" s="93">
        <v>-320.173994767123</v>
      </c>
      <c r="I27" s="93">
        <v>-555.030848767123</v>
      </c>
      <c r="J27" s="93">
        <v>-2755.58681028767</v>
      </c>
      <c r="K27" s="93">
        <v>-1439.61918030136</v>
      </c>
      <c r="L27" s="103">
        <f t="shared" si="1"/>
        <v>-7808.32942299998</v>
      </c>
    </row>
    <row r="28" ht="14.25" customHeight="1" spans="1:12">
      <c r="A28" s="110" t="s">
        <v>155</v>
      </c>
      <c r="B28" s="97">
        <v>-4776.00116</v>
      </c>
      <c r="C28" s="90">
        <f>SUM(B28)</f>
        <v>-4776.00116</v>
      </c>
      <c r="D28" s="108"/>
      <c r="E28" s="97">
        <v>-40662.095040877</v>
      </c>
      <c r="F28" s="97">
        <v>-23213.6232201495</v>
      </c>
      <c r="G28" s="97">
        <v>-42585.8827222464</v>
      </c>
      <c r="H28" s="97">
        <v>-6282.13355674655</v>
      </c>
      <c r="I28" s="97">
        <v>-22266.7593947329</v>
      </c>
      <c r="J28" s="97">
        <v>-110135.777972456</v>
      </c>
      <c r="K28" s="97">
        <v>-85741.9978857907</v>
      </c>
      <c r="L28" s="103">
        <f t="shared" si="1"/>
        <v>-330888.269792999</v>
      </c>
    </row>
    <row r="29" ht="14.25" customHeight="1" spans="1:12">
      <c r="A29" s="112" t="s">
        <v>156</v>
      </c>
      <c r="C29" s="113">
        <f>SUM(E29:K29)</f>
        <v>73</v>
      </c>
      <c r="D29" s="108"/>
      <c r="E29" s="122">
        <v>8</v>
      </c>
      <c r="F29" s="122">
        <v>7</v>
      </c>
      <c r="G29" s="122">
        <v>22</v>
      </c>
      <c r="H29" s="122">
        <v>5</v>
      </c>
      <c r="I29" s="122">
        <v>5</v>
      </c>
      <c r="J29" s="122">
        <v>11</v>
      </c>
      <c r="K29" s="122">
        <v>15</v>
      </c>
      <c r="L29" s="103">
        <f t="shared" si="1"/>
        <v>73</v>
      </c>
    </row>
    <row r="30" ht="14.25" customHeight="1" spans="1:12">
      <c r="A30" s="114" t="s">
        <v>157</v>
      </c>
      <c r="C30" s="115"/>
      <c r="D30" s="108"/>
      <c r="E30" s="115"/>
      <c r="F30" s="115"/>
      <c r="G30" s="115"/>
      <c r="H30" s="115"/>
      <c r="I30" s="115"/>
      <c r="J30" s="115"/>
      <c r="K30" s="115"/>
      <c r="L30" s="103">
        <f t="shared" si="1"/>
        <v>0</v>
      </c>
    </row>
    <row r="31" ht="14.25" customHeight="1" spans="1:12">
      <c r="A31" s="111" t="s">
        <v>158</v>
      </c>
      <c r="C31" s="116">
        <f>-IFERROR(C23/C22,0)</f>
        <v>-0.133726529980264</v>
      </c>
      <c r="D31" s="108"/>
      <c r="E31" s="116">
        <f t="shared" ref="E31:K31" si="8">-IFERROR(E23/E22,0)</f>
        <v>0.182233558180023</v>
      </c>
      <c r="F31" s="116">
        <f t="shared" si="8"/>
        <v>0.227618210194875</v>
      </c>
      <c r="G31" s="116">
        <f t="shared" si="8"/>
        <v>0.20189805077484</v>
      </c>
      <c r="H31" s="116">
        <f t="shared" si="8"/>
        <v>0.273761492278958</v>
      </c>
      <c r="I31" s="116">
        <f t="shared" si="8"/>
        <v>0.141187174911803</v>
      </c>
      <c r="J31" s="116">
        <f t="shared" si="8"/>
        <v>0.148431574045975</v>
      </c>
      <c r="K31" s="116">
        <f t="shared" si="8"/>
        <v>0.206122780350985</v>
      </c>
      <c r="L31" s="103">
        <f t="shared" si="1"/>
        <v>1.38125284073746</v>
      </c>
    </row>
    <row r="32" ht="14.25" customHeight="1" spans="1:12">
      <c r="A32" s="111" t="s">
        <v>159</v>
      </c>
      <c r="C32" s="117">
        <f>IFERROR(C3/SUM(C4,C11,C16:C18),0)</f>
        <v>-15.8030613771589</v>
      </c>
      <c r="D32" s="108"/>
      <c r="E32" s="117">
        <f t="shared" ref="E32:K32" si="9">IFERROR(E3/SUM(E4,E11,E16:E18),0)</f>
        <v>0.0799966558948872</v>
      </c>
      <c r="F32" s="117">
        <f t="shared" si="9"/>
        <v>0.00977520548404928</v>
      </c>
      <c r="G32" s="117">
        <f t="shared" si="9"/>
        <v>0.187829016758056</v>
      </c>
      <c r="H32" s="117">
        <f t="shared" si="9"/>
        <v>0.19901984470256</v>
      </c>
      <c r="I32" s="117">
        <f t="shared" si="9"/>
        <v>0.294236315474716</v>
      </c>
      <c r="J32" s="117">
        <f t="shared" si="9"/>
        <v>0.239345875237632</v>
      </c>
      <c r="K32" s="117">
        <f t="shared" si="9"/>
        <v>-0.177975948939173</v>
      </c>
      <c r="L32" s="103">
        <f t="shared" si="1"/>
        <v>0.832226964612728</v>
      </c>
    </row>
    <row r="33" ht="14.25" customHeight="1" spans="1:12">
      <c r="A33" s="111" t="s">
        <v>160</v>
      </c>
      <c r="C33" s="117">
        <f>IFERROR(-C3/C10,0)</f>
        <v>-1.0944775218878</v>
      </c>
      <c r="D33" s="108"/>
      <c r="E33" s="117">
        <f t="shared" ref="E33:K33" si="10">IFERROR(-E3/E10,0)</f>
        <v>0.407557308482251</v>
      </c>
      <c r="F33" s="117">
        <f t="shared" si="10"/>
        <v>0.0442518805572533</v>
      </c>
      <c r="G33" s="117">
        <f t="shared" si="10"/>
        <v>1.0146419974289</v>
      </c>
      <c r="H33" s="117">
        <f t="shared" si="10"/>
        <v>0.839837268207249</v>
      </c>
      <c r="I33" s="117">
        <f t="shared" si="10"/>
        <v>1.81686837513714</v>
      </c>
      <c r="J33" s="117">
        <f t="shared" si="10"/>
        <v>1.31437980258534</v>
      </c>
      <c r="K33" s="117">
        <f t="shared" si="10"/>
        <v>-0.84369434597925</v>
      </c>
      <c r="L33" s="103">
        <f t="shared" si="1"/>
        <v>4.59384228641889</v>
      </c>
    </row>
    <row r="34" ht="14.25" customHeight="1" spans="1:12">
      <c r="A34" s="111" t="s">
        <v>161</v>
      </c>
      <c r="C34" s="118">
        <f>IFERROR(C3/C29,0)</f>
        <v>-1981.1708460137</v>
      </c>
      <c r="D34" s="108"/>
      <c r="E34" s="118">
        <f t="shared" ref="E34:K34" si="11">IFERROR(E3/E29,0)</f>
        <v>777.857175330361</v>
      </c>
      <c r="F34" s="118">
        <f t="shared" si="11"/>
        <v>60.7481362886647</v>
      </c>
      <c r="G34" s="118">
        <f t="shared" si="11"/>
        <v>878.315003406147</v>
      </c>
      <c r="H34" s="118">
        <f t="shared" si="11"/>
        <v>838.782164486225</v>
      </c>
      <c r="I34" s="118">
        <f t="shared" si="11"/>
        <v>3463.75992643486</v>
      </c>
      <c r="J34" s="118">
        <f t="shared" si="11"/>
        <v>5919.81738219677</v>
      </c>
      <c r="K34" s="118">
        <f t="shared" si="11"/>
        <v>-1358.35863602453</v>
      </c>
      <c r="L34" s="103">
        <f t="shared" si="1"/>
        <v>10580.9211521185</v>
      </c>
    </row>
    <row r="35" ht="14.25" customHeight="1" spans="4:4">
      <c r="D35" s="108"/>
    </row>
    <row r="36" ht="14.25" customHeight="1" spans="4:4">
      <c r="D36" s="108"/>
    </row>
    <row r="37" ht="14.25" customHeight="1" spans="4:4">
      <c r="D37" s="108"/>
    </row>
    <row r="38" ht="14.25" customHeight="1" spans="4:4">
      <c r="D38" s="108"/>
    </row>
    <row r="39" ht="14.25" customHeight="1" spans="4:4">
      <c r="D39" s="108"/>
    </row>
    <row r="40" ht="14.25" customHeight="1" spans="4:4">
      <c r="D40" s="108"/>
    </row>
    <row r="41" ht="14.25" customHeight="1" spans="4:4">
      <c r="D41" s="108"/>
    </row>
    <row r="42" ht="14.25" customHeight="1" spans="4:4">
      <c r="D42" s="108"/>
    </row>
    <row r="43" ht="14.25" customHeight="1" spans="4:4">
      <c r="D43" s="108"/>
    </row>
    <row r="44" ht="14.25" customHeight="1" spans="4:4">
      <c r="D44" s="108"/>
    </row>
    <row r="45" ht="14.25" customHeight="1" spans="4:4">
      <c r="D45" s="108"/>
    </row>
    <row r="46" ht="14.25" customHeight="1" spans="4:4">
      <c r="D46" s="108"/>
    </row>
    <row r="47" ht="14.25" customHeight="1" spans="4:4">
      <c r="D47" s="108"/>
    </row>
    <row r="48" ht="14.25" customHeight="1" spans="4:4">
      <c r="D48" s="108"/>
    </row>
    <row r="49" ht="14.25" customHeight="1" spans="4:4">
      <c r="D49" s="108"/>
    </row>
    <row r="50" ht="14.25" customHeight="1" spans="4:4">
      <c r="D50" s="108"/>
    </row>
    <row r="51" ht="14.25" customHeight="1" spans="4:4">
      <c r="D51" s="108"/>
    </row>
    <row r="52" ht="14.25" customHeight="1" spans="4:4">
      <c r="D52" s="108"/>
    </row>
    <row r="53" ht="14.25" customHeight="1" spans="4:4">
      <c r="D53" s="108"/>
    </row>
    <row r="54" ht="14.25" customHeight="1" spans="4:4">
      <c r="D54" s="108"/>
    </row>
    <row r="55" ht="14.25" customHeight="1" spans="4:4">
      <c r="D55" s="108"/>
    </row>
    <row r="56" ht="14.25" customHeight="1" spans="4:4">
      <c r="D56" s="108"/>
    </row>
    <row r="57" ht="14.25" customHeight="1" spans="4:4">
      <c r="D57" s="108"/>
    </row>
    <row r="58" ht="14.25" customHeight="1" spans="4:4">
      <c r="D58" s="108"/>
    </row>
    <row r="59" ht="14.25" customHeight="1" spans="4:4">
      <c r="D59" s="108"/>
    </row>
    <row r="60" ht="14.25" customHeight="1" spans="4:4">
      <c r="D60" s="108"/>
    </row>
    <row r="61" ht="14.25" customHeight="1" spans="4:4">
      <c r="D61" s="108"/>
    </row>
    <row r="62" ht="14.25" customHeight="1" spans="4:4">
      <c r="D62" s="108"/>
    </row>
    <row r="63" ht="14.25" customHeight="1" spans="4:4">
      <c r="D63" s="108"/>
    </row>
    <row r="64" ht="14.25" customHeight="1" spans="4:4">
      <c r="D64" s="108"/>
    </row>
    <row r="65" ht="14.25" customHeight="1" spans="4:4">
      <c r="D65" s="108"/>
    </row>
    <row r="66" ht="14.25" customHeight="1" spans="4:4">
      <c r="D66" s="108"/>
    </row>
    <row r="67" ht="14.25" customHeight="1" spans="4:4">
      <c r="D67" s="108"/>
    </row>
    <row r="68" ht="14.25" customHeight="1" spans="4:4">
      <c r="D68" s="108"/>
    </row>
    <row r="69" ht="14.25" customHeight="1" spans="4:4">
      <c r="D69" s="108"/>
    </row>
    <row r="70" ht="14.25" customHeight="1" spans="4:4">
      <c r="D70" s="108"/>
    </row>
    <row r="71" ht="14.25" customHeight="1" spans="4:4">
      <c r="D71" s="108"/>
    </row>
    <row r="72" ht="14.25" customHeight="1" spans="4:4">
      <c r="D72" s="108"/>
    </row>
    <row r="73" ht="14.25" customHeight="1" spans="4:4">
      <c r="D73" s="108"/>
    </row>
    <row r="74" ht="14.25" customHeight="1" spans="4:4">
      <c r="D74" s="108"/>
    </row>
    <row r="75" ht="14.25" customHeight="1" spans="4:4">
      <c r="D75" s="108"/>
    </row>
    <row r="76" ht="14.25" customHeight="1" spans="4:4">
      <c r="D76" s="108"/>
    </row>
    <row r="77" ht="14.25" customHeight="1" spans="4:4">
      <c r="D77" s="108"/>
    </row>
    <row r="78" ht="14.25" customHeight="1" spans="4:4">
      <c r="D78" s="108"/>
    </row>
    <row r="79" ht="14.25" customHeight="1" spans="4:4">
      <c r="D79" s="108"/>
    </row>
    <row r="80" ht="14.25" customHeight="1" spans="4:4">
      <c r="D80" s="108"/>
    </row>
    <row r="81" ht="14.25" customHeight="1" spans="4:4">
      <c r="D81" s="108"/>
    </row>
    <row r="82" ht="14.25" customHeight="1" spans="4:4">
      <c r="D82" s="108"/>
    </row>
    <row r="83" ht="14.25" customHeight="1" spans="4:4">
      <c r="D83" s="108"/>
    </row>
    <row r="84" ht="14.25" customHeight="1" spans="4:4">
      <c r="D84" s="108"/>
    </row>
    <row r="85" ht="14.25" customHeight="1" spans="4:4">
      <c r="D85" s="108"/>
    </row>
    <row r="86" ht="14.25" customHeight="1" spans="4:4">
      <c r="D86" s="108"/>
    </row>
    <row r="87" ht="14.25" customHeight="1" spans="4:4">
      <c r="D87" s="108"/>
    </row>
    <row r="88" ht="14.25" customHeight="1" spans="4:4">
      <c r="D88" s="108"/>
    </row>
    <row r="89" ht="14.25" customHeight="1" spans="4:4">
      <c r="D89" s="108"/>
    </row>
    <row r="90" ht="14.25" customHeight="1" spans="4:4">
      <c r="D90" s="108"/>
    </row>
    <row r="91" ht="14.25" customHeight="1" spans="4:4">
      <c r="D91" s="108"/>
    </row>
    <row r="92" ht="14.25" customHeight="1" spans="4:4">
      <c r="D92" s="108"/>
    </row>
    <row r="93" ht="14.25" customHeight="1" spans="4:4">
      <c r="D93" s="108"/>
    </row>
    <row r="94" ht="14.25" customHeight="1" spans="4:4">
      <c r="D94" s="108"/>
    </row>
    <row r="95" ht="14.25" customHeight="1" spans="4:4">
      <c r="D95" s="108"/>
    </row>
    <row r="96" ht="14.25" customHeight="1" spans="4:4">
      <c r="D96" s="108"/>
    </row>
    <row r="97" ht="14.25" customHeight="1" spans="4:4">
      <c r="D97" s="108"/>
    </row>
    <row r="98" ht="14.25" customHeight="1" spans="4:4">
      <c r="D98" s="108"/>
    </row>
    <row r="99" ht="14.25" customHeight="1" spans="4:4">
      <c r="D99" s="108"/>
    </row>
    <row r="100" ht="14.25" customHeight="1" spans="4:4">
      <c r="D100" s="108"/>
    </row>
    <row r="101" ht="14.25" customHeight="1" spans="4:4">
      <c r="D101" s="108"/>
    </row>
    <row r="102" ht="14.25" customHeight="1" spans="4:4">
      <c r="D102" s="108"/>
    </row>
    <row r="103" ht="14.25" customHeight="1" spans="4:4">
      <c r="D103" s="108"/>
    </row>
    <row r="104" ht="14.25" customHeight="1" spans="4:4">
      <c r="D104" s="108"/>
    </row>
    <row r="105" ht="14.25" customHeight="1" spans="4:4">
      <c r="D105" s="108"/>
    </row>
    <row r="106" ht="14.25" customHeight="1" spans="4:4">
      <c r="D106" s="108"/>
    </row>
    <row r="107" ht="14.25" customHeight="1" spans="4:4">
      <c r="D107" s="108"/>
    </row>
    <row r="108" ht="14.25" customHeight="1" spans="4:4">
      <c r="D108" s="108"/>
    </row>
    <row r="109" ht="14.25" customHeight="1" spans="4:4">
      <c r="D109" s="108"/>
    </row>
    <row r="110" ht="14.25" customHeight="1" spans="4:4">
      <c r="D110" s="108"/>
    </row>
    <row r="111" ht="14.25" customHeight="1" spans="4:4">
      <c r="D111" s="108"/>
    </row>
    <row r="112" ht="14.25" customHeight="1" spans="4:4">
      <c r="D112" s="108"/>
    </row>
    <row r="113" ht="14.25" customHeight="1" spans="4:4">
      <c r="D113" s="108"/>
    </row>
    <row r="114" ht="14.25" customHeight="1" spans="4:4">
      <c r="D114" s="108"/>
    </row>
    <row r="115" ht="14.25" customHeight="1" spans="4:4">
      <c r="D115" s="108"/>
    </row>
    <row r="116" ht="14.25" customHeight="1" spans="4:4">
      <c r="D116" s="108"/>
    </row>
    <row r="117" ht="14.25" customHeight="1" spans="4:4">
      <c r="D117" s="108"/>
    </row>
    <row r="118" ht="14.25" customHeight="1" spans="4:4">
      <c r="D118" s="108"/>
    </row>
    <row r="119" ht="14.25" customHeight="1" spans="4:4">
      <c r="D119" s="108"/>
    </row>
    <row r="120" ht="14.25" customHeight="1" spans="4:4">
      <c r="D120" s="108"/>
    </row>
    <row r="121" ht="14.25" customHeight="1" spans="4:4">
      <c r="D121" s="108"/>
    </row>
    <row r="122" ht="14.25" customHeight="1" spans="4:4">
      <c r="D122" s="108"/>
    </row>
    <row r="123" ht="14.25" customHeight="1" spans="4:4">
      <c r="D123" s="108"/>
    </row>
    <row r="124" ht="14.25" customHeight="1" spans="4:4">
      <c r="D124" s="108"/>
    </row>
    <row r="125" ht="14.25" customHeight="1" spans="4:4">
      <c r="D125" s="108"/>
    </row>
    <row r="126" ht="14.25" customHeight="1" spans="4:4">
      <c r="D126" s="108"/>
    </row>
    <row r="127" ht="14.25" customHeight="1" spans="4:4">
      <c r="D127" s="108"/>
    </row>
    <row r="128" ht="14.25" customHeight="1" spans="4:4">
      <c r="D128" s="108"/>
    </row>
    <row r="129" ht="14.25" customHeight="1" spans="4:4">
      <c r="D129" s="108"/>
    </row>
    <row r="130" ht="14.25" customHeight="1" spans="4:4">
      <c r="D130" s="108"/>
    </row>
    <row r="131" ht="14.25" customHeight="1" spans="4:4">
      <c r="D131" s="108"/>
    </row>
    <row r="132" ht="14.25" customHeight="1" spans="4:4">
      <c r="D132" s="108"/>
    </row>
    <row r="133" ht="14.25" customHeight="1" spans="4:4">
      <c r="D133" s="108"/>
    </row>
    <row r="134" ht="14.25" customHeight="1" spans="4:4">
      <c r="D134" s="108"/>
    </row>
    <row r="135" ht="14.25" customHeight="1" spans="4:4">
      <c r="D135" s="108"/>
    </row>
    <row r="136" ht="14.25" customHeight="1" spans="4:4">
      <c r="D136" s="108"/>
    </row>
    <row r="137" ht="14.25" customHeight="1" spans="4:4">
      <c r="D137" s="108"/>
    </row>
    <row r="138" ht="14.25" customHeight="1" spans="4:4">
      <c r="D138" s="108"/>
    </row>
    <row r="139" ht="14.25" customHeight="1" spans="4:4">
      <c r="D139" s="108"/>
    </row>
    <row r="140" ht="14.25" customHeight="1" spans="4:4">
      <c r="D140" s="108"/>
    </row>
    <row r="141" ht="14.25" customHeight="1" spans="4:4">
      <c r="D141" s="108"/>
    </row>
    <row r="142" ht="14.25" customHeight="1" spans="4:4">
      <c r="D142" s="108"/>
    </row>
    <row r="143" ht="14.25" customHeight="1" spans="4:4">
      <c r="D143" s="108"/>
    </row>
    <row r="144" ht="14.25" customHeight="1" spans="4:4">
      <c r="D144" s="108"/>
    </row>
    <row r="145" ht="14.25" customHeight="1" spans="4:4">
      <c r="D145" s="108"/>
    </row>
    <row r="146" ht="14.25" customHeight="1" spans="4:4">
      <c r="D146" s="108"/>
    </row>
    <row r="147" ht="14.25" customHeight="1" spans="4:4">
      <c r="D147" s="108"/>
    </row>
    <row r="148" ht="14.25" customHeight="1" spans="4:4">
      <c r="D148" s="108"/>
    </row>
    <row r="149" ht="14.25" customHeight="1" spans="4:4">
      <c r="D149" s="108"/>
    </row>
    <row r="150" ht="14.25" customHeight="1" spans="4:4">
      <c r="D150" s="108"/>
    </row>
    <row r="151" ht="14.25" customHeight="1" spans="4:4">
      <c r="D151" s="108"/>
    </row>
    <row r="152" ht="14.25" customHeight="1" spans="4:4">
      <c r="D152" s="108"/>
    </row>
    <row r="153" ht="14.25" customHeight="1" spans="4:4">
      <c r="D153" s="108"/>
    </row>
    <row r="154" ht="14.25" customHeight="1" spans="4:4">
      <c r="D154" s="108"/>
    </row>
    <row r="155" ht="14.25" customHeight="1" spans="4:4">
      <c r="D155" s="108"/>
    </row>
    <row r="156" ht="14.25" customHeight="1" spans="4:4">
      <c r="D156" s="108"/>
    </row>
    <row r="157" ht="14.25" customHeight="1" spans="4:4">
      <c r="D157" s="108"/>
    </row>
    <row r="158" ht="14.25" customHeight="1" spans="4:4">
      <c r="D158" s="108"/>
    </row>
    <row r="159" ht="14.25" customHeight="1" spans="4:4">
      <c r="D159" s="108"/>
    </row>
    <row r="160" ht="14.25" customHeight="1" spans="4:4">
      <c r="D160" s="108"/>
    </row>
    <row r="161" ht="14.25" customHeight="1" spans="4:4">
      <c r="D161" s="108"/>
    </row>
    <row r="162" ht="14.25" customHeight="1" spans="4:4">
      <c r="D162" s="108"/>
    </row>
    <row r="163" ht="14.25" customHeight="1" spans="4:4">
      <c r="D163" s="108"/>
    </row>
    <row r="164" ht="14.25" customHeight="1" spans="4:4">
      <c r="D164" s="108"/>
    </row>
    <row r="165" ht="14.25" customHeight="1" spans="4:4">
      <c r="D165" s="108"/>
    </row>
    <row r="166" ht="14.25" customHeight="1" spans="4:4">
      <c r="D166" s="108"/>
    </row>
    <row r="167" ht="14.25" customHeight="1" spans="4:4">
      <c r="D167" s="108"/>
    </row>
    <row r="168" ht="14.25" customHeight="1" spans="4:4">
      <c r="D168" s="108"/>
    </row>
    <row r="169" ht="14.25" customHeight="1" spans="4:4">
      <c r="D169" s="108"/>
    </row>
    <row r="170" ht="14.25" customHeight="1" spans="4:4">
      <c r="D170" s="108"/>
    </row>
    <row r="171" ht="14.25" customHeight="1" spans="4:4">
      <c r="D171" s="108"/>
    </row>
    <row r="172" ht="14.25" customHeight="1" spans="4:4">
      <c r="D172" s="108"/>
    </row>
    <row r="173" ht="14.25" customHeight="1" spans="4:4">
      <c r="D173" s="108"/>
    </row>
    <row r="174" ht="14.25" customHeight="1" spans="4:4">
      <c r="D174" s="108"/>
    </row>
    <row r="175" ht="14.25" customHeight="1" spans="4:4">
      <c r="D175" s="108"/>
    </row>
    <row r="176" ht="14.25" customHeight="1" spans="4:4">
      <c r="D176" s="108"/>
    </row>
    <row r="177" ht="14.25" customHeight="1" spans="4:4">
      <c r="D177" s="108"/>
    </row>
    <row r="178" ht="14.25" customHeight="1" spans="4:4">
      <c r="D178" s="108"/>
    </row>
    <row r="179" ht="14.25" customHeight="1" spans="4:4">
      <c r="D179" s="108"/>
    </row>
    <row r="180" ht="14.25" customHeight="1" spans="4:4">
      <c r="D180" s="108"/>
    </row>
    <row r="181" ht="14.25" customHeight="1" spans="4:4">
      <c r="D181" s="108"/>
    </row>
    <row r="182" ht="14.25" customHeight="1" spans="4:4">
      <c r="D182" s="108"/>
    </row>
    <row r="183" ht="14.25" customHeight="1" spans="4:4">
      <c r="D183" s="108"/>
    </row>
    <row r="184" ht="14.25" customHeight="1" spans="4:4">
      <c r="D184" s="108"/>
    </row>
    <row r="185" ht="14.25" customHeight="1" spans="4:4">
      <c r="D185" s="108"/>
    </row>
    <row r="186" ht="14.25" customHeight="1" spans="4:4">
      <c r="D186" s="108"/>
    </row>
    <row r="187" ht="14.25" customHeight="1" spans="4:4">
      <c r="D187" s="108"/>
    </row>
    <row r="188" ht="14.25" customHeight="1" spans="4:4">
      <c r="D188" s="108"/>
    </row>
    <row r="189" ht="14.25" customHeight="1" spans="4:4">
      <c r="D189" s="108"/>
    </row>
    <row r="190" ht="14.25" customHeight="1" spans="4:4">
      <c r="D190" s="108"/>
    </row>
    <row r="191" ht="14.25" customHeight="1" spans="4:4">
      <c r="D191" s="108"/>
    </row>
    <row r="192" ht="14.25" customHeight="1" spans="4:4">
      <c r="D192" s="108"/>
    </row>
    <row r="193" ht="14.25" customHeight="1" spans="4:4">
      <c r="D193" s="108"/>
    </row>
    <row r="194" ht="14.25" customHeight="1" spans="4:4">
      <c r="D194" s="108"/>
    </row>
    <row r="195" ht="14.25" customHeight="1" spans="4:4">
      <c r="D195" s="108"/>
    </row>
    <row r="196" ht="14.25" customHeight="1" spans="4:4">
      <c r="D196" s="108"/>
    </row>
    <row r="197" ht="14.25" customHeight="1" spans="4:4">
      <c r="D197" s="108"/>
    </row>
    <row r="198" ht="14.25" customHeight="1" spans="4:4">
      <c r="D198" s="108"/>
    </row>
    <row r="199" ht="14.25" customHeight="1" spans="4:4">
      <c r="D199" s="108"/>
    </row>
    <row r="200" ht="14.25" customHeight="1" spans="4:4">
      <c r="D200" s="108"/>
    </row>
    <row r="201" ht="14.25" customHeight="1" spans="4:4">
      <c r="D201" s="108"/>
    </row>
    <row r="202" ht="14.25" customHeight="1" spans="4:4">
      <c r="D202" s="108"/>
    </row>
    <row r="203" ht="14.25" customHeight="1" spans="4:4">
      <c r="D203" s="108"/>
    </row>
    <row r="204" ht="14.25" customHeight="1" spans="4:4">
      <c r="D204" s="108"/>
    </row>
    <row r="205" ht="14.25" customHeight="1" spans="4:4">
      <c r="D205" s="108"/>
    </row>
    <row r="206" ht="14.25" customHeight="1" spans="4:4">
      <c r="D206" s="108"/>
    </row>
    <row r="207" ht="14.25" customHeight="1" spans="4:4">
      <c r="D207" s="108"/>
    </row>
    <row r="208" ht="14.25" customHeight="1" spans="4:4">
      <c r="D208" s="108"/>
    </row>
    <row r="209" ht="14.25" customHeight="1" spans="4:4">
      <c r="D209" s="108"/>
    </row>
    <row r="210" ht="14.25" customHeight="1" spans="4:4">
      <c r="D210" s="108"/>
    </row>
    <row r="211" ht="14.25" customHeight="1" spans="4:4">
      <c r="D211" s="108"/>
    </row>
    <row r="212" ht="14.25" customHeight="1" spans="4:4">
      <c r="D212" s="108"/>
    </row>
    <row r="213" ht="14.25" customHeight="1" spans="4:4">
      <c r="D213" s="108"/>
    </row>
    <row r="214" ht="14.25" customHeight="1" spans="4:4">
      <c r="D214" s="108"/>
    </row>
    <row r="215" ht="14.25" customHeight="1" spans="4:4">
      <c r="D215" s="108"/>
    </row>
    <row r="216" ht="14.25" customHeight="1" spans="4:4">
      <c r="D216" s="108"/>
    </row>
    <row r="217" ht="14.25" customHeight="1" spans="4:4">
      <c r="D217" s="108"/>
    </row>
    <row r="218" ht="14.25" customHeight="1" spans="4:4">
      <c r="D218" s="108"/>
    </row>
    <row r="219" ht="14.25" customHeight="1" spans="4:4">
      <c r="D219" s="108"/>
    </row>
    <row r="220" ht="14.25" customHeight="1" spans="4:4">
      <c r="D220" s="108"/>
    </row>
    <row r="221" ht="14.25" customHeight="1" spans="4:4">
      <c r="D221" s="108"/>
    </row>
    <row r="222" ht="14.25" customHeight="1" spans="4:4">
      <c r="D222" s="108"/>
    </row>
    <row r="223" ht="14.25" customHeight="1" spans="4:4">
      <c r="D223" s="108"/>
    </row>
    <row r="224" ht="14.25" customHeight="1" spans="4:4">
      <c r="D224" s="108"/>
    </row>
    <row r="225" ht="14.25" customHeight="1" spans="4:4">
      <c r="D225" s="108"/>
    </row>
    <row r="226" ht="14.25" customHeight="1" spans="4:4">
      <c r="D226" s="108"/>
    </row>
    <row r="227" ht="14.25" customHeight="1" spans="4:4">
      <c r="D227" s="108"/>
    </row>
    <row r="228" ht="14.25" customHeight="1" spans="4:4">
      <c r="D228" s="108"/>
    </row>
    <row r="229" ht="14.25" customHeight="1" spans="4:4">
      <c r="D229" s="108"/>
    </row>
    <row r="230" ht="14.25" customHeight="1" spans="4:4">
      <c r="D230" s="108"/>
    </row>
    <row r="231" ht="14.25" customHeight="1" spans="4:4">
      <c r="D231" s="108"/>
    </row>
    <row r="232" ht="14.25" customHeight="1" spans="4:4">
      <c r="D232" s="108"/>
    </row>
    <row r="233" ht="14.25" customHeight="1" spans="4:4">
      <c r="D233" s="108"/>
    </row>
    <row r="234" ht="14.25" customHeight="1" spans="4:4">
      <c r="D234" s="108"/>
    </row>
    <row r="235" ht="14.25" customHeight="1" spans="4:4">
      <c r="D235" s="108"/>
    </row>
    <row r="236" ht="14.25" customHeight="1" spans="4:4">
      <c r="D236" s="108"/>
    </row>
    <row r="237" ht="14.25" customHeight="1" spans="4:4">
      <c r="D237" s="108"/>
    </row>
    <row r="238" ht="14.25" customHeight="1" spans="4:4">
      <c r="D238" s="108"/>
    </row>
    <row r="239" ht="14.25" customHeight="1" spans="4:4">
      <c r="D239" s="108"/>
    </row>
    <row r="240" ht="14.25" customHeight="1" spans="4:4">
      <c r="D240" s="108"/>
    </row>
    <row r="241" ht="14.25" customHeight="1" spans="4:4">
      <c r="D241" s="108"/>
    </row>
    <row r="242" ht="14.25" customHeight="1" spans="4:4">
      <c r="D242" s="108"/>
    </row>
    <row r="243" ht="14.25" customHeight="1" spans="4:4">
      <c r="D243" s="108"/>
    </row>
    <row r="244" ht="14.25" customHeight="1" spans="4:4">
      <c r="D244" s="108"/>
    </row>
    <row r="245" ht="14.25" customHeight="1" spans="4:4">
      <c r="D245" s="108"/>
    </row>
    <row r="246" ht="14.25" customHeight="1" spans="4:4">
      <c r="D246" s="108"/>
    </row>
    <row r="247" ht="14.25" customHeight="1" spans="4:4">
      <c r="D247" s="108"/>
    </row>
    <row r="248" ht="14.25" customHeight="1" spans="4:4">
      <c r="D248" s="108"/>
    </row>
    <row r="249" ht="14.25" customHeight="1" spans="4:4">
      <c r="D249" s="108"/>
    </row>
    <row r="250" ht="14.25" customHeight="1" spans="4:4">
      <c r="D250" s="108"/>
    </row>
    <row r="251" ht="14.25" customHeight="1" spans="4:4">
      <c r="D251" s="108"/>
    </row>
    <row r="252" ht="14.25" customHeight="1" spans="4:4">
      <c r="D252" s="108"/>
    </row>
    <row r="253" ht="14.25" customHeight="1" spans="4:4">
      <c r="D253" s="108"/>
    </row>
    <row r="254" ht="14.25" customHeight="1" spans="4:4">
      <c r="D254" s="108"/>
    </row>
    <row r="255" ht="14.25" customHeight="1" spans="4:4">
      <c r="D255" s="108"/>
    </row>
    <row r="256" ht="14.25" customHeight="1" spans="4:4">
      <c r="D256" s="108"/>
    </row>
    <row r="257" ht="14.25" customHeight="1" spans="4:4">
      <c r="D257" s="108"/>
    </row>
    <row r="258" ht="14.25" customHeight="1" spans="4:4">
      <c r="D258" s="108"/>
    </row>
    <row r="259" ht="14.25" customHeight="1" spans="4:4">
      <c r="D259" s="108"/>
    </row>
    <row r="260" ht="14.25" customHeight="1" spans="4:4">
      <c r="D260" s="108"/>
    </row>
    <row r="261" ht="14.25" customHeight="1" spans="4:4">
      <c r="D261" s="108"/>
    </row>
    <row r="262" ht="14.25" customHeight="1" spans="4:4">
      <c r="D262" s="108"/>
    </row>
    <row r="263" ht="14.25" customHeight="1" spans="4:4">
      <c r="D263" s="108"/>
    </row>
    <row r="264" ht="14.25" customHeight="1" spans="4:4">
      <c r="D264" s="108"/>
    </row>
    <row r="265" ht="14.25" customHeight="1" spans="4:4">
      <c r="D265" s="108"/>
    </row>
    <row r="266" ht="14.25" customHeight="1" spans="4:4">
      <c r="D266" s="108"/>
    </row>
    <row r="267" ht="14.25" customHeight="1" spans="4:4">
      <c r="D267" s="108"/>
    </row>
    <row r="268" ht="14.25" customHeight="1" spans="4:4">
      <c r="D268" s="108"/>
    </row>
    <row r="269" ht="14.25" customHeight="1" spans="4:4">
      <c r="D269" s="108"/>
    </row>
    <row r="270" ht="14.25" customHeight="1" spans="4:4">
      <c r="D270" s="108"/>
    </row>
    <row r="271" ht="14.25" customHeight="1" spans="4:4">
      <c r="D271" s="108"/>
    </row>
    <row r="272" ht="14.25" customHeight="1" spans="4:4">
      <c r="D272" s="108"/>
    </row>
    <row r="273" ht="14.25" customHeight="1" spans="4:4">
      <c r="D273" s="108"/>
    </row>
    <row r="274" ht="14.25" customHeight="1" spans="4:4">
      <c r="D274" s="108"/>
    </row>
    <row r="275" ht="14.25" customHeight="1" spans="4:4">
      <c r="D275" s="108"/>
    </row>
    <row r="276" ht="14.25" customHeight="1" spans="4:4">
      <c r="D276" s="108"/>
    </row>
    <row r="277" ht="14.25" customHeight="1" spans="4:4">
      <c r="D277" s="108"/>
    </row>
    <row r="278" ht="14.25" customHeight="1" spans="4:4">
      <c r="D278" s="108"/>
    </row>
    <row r="279" ht="14.25" customHeight="1" spans="4:4">
      <c r="D279" s="108"/>
    </row>
    <row r="280" ht="14.25" customHeight="1" spans="4:4">
      <c r="D280" s="108"/>
    </row>
    <row r="281" ht="14.25" customHeight="1" spans="4:4">
      <c r="D281" s="108"/>
    </row>
    <row r="282" ht="14.25" customHeight="1" spans="4:4">
      <c r="D282" s="108"/>
    </row>
    <row r="283" ht="14.25" customHeight="1" spans="4:4">
      <c r="D283" s="108"/>
    </row>
    <row r="284" ht="14.25" customHeight="1" spans="4:4">
      <c r="D284" s="108"/>
    </row>
    <row r="285" ht="14.25" customHeight="1" spans="4:4">
      <c r="D285" s="108"/>
    </row>
    <row r="286" ht="14.25" customHeight="1" spans="4:4">
      <c r="D286" s="108"/>
    </row>
    <row r="287" ht="14.25" customHeight="1" spans="4:4">
      <c r="D287" s="108"/>
    </row>
    <row r="288" ht="14.25" customHeight="1" spans="4:4">
      <c r="D288" s="108"/>
    </row>
    <row r="289" ht="14.25" customHeight="1" spans="4:4">
      <c r="D289" s="108"/>
    </row>
    <row r="290" ht="14.25" customHeight="1" spans="4:4">
      <c r="D290" s="108"/>
    </row>
    <row r="291" ht="14.25" customHeight="1" spans="4:4">
      <c r="D291" s="108"/>
    </row>
    <row r="292" ht="14.25" customHeight="1" spans="4:4">
      <c r="D292" s="108"/>
    </row>
    <row r="293" ht="14.25" customHeight="1" spans="4:4">
      <c r="D293" s="108"/>
    </row>
    <row r="294" ht="14.25" customHeight="1" spans="4:4">
      <c r="D294" s="108"/>
    </row>
    <row r="295" ht="14.25" customHeight="1" spans="4:4">
      <c r="D295" s="108"/>
    </row>
    <row r="296" ht="14.25" customHeight="1" spans="4:4">
      <c r="D296" s="108"/>
    </row>
    <row r="297" ht="14.25" customHeight="1" spans="4:4">
      <c r="D297" s="108"/>
    </row>
    <row r="298" ht="14.25" customHeight="1" spans="4:4">
      <c r="D298" s="108"/>
    </row>
    <row r="299" ht="14.25" customHeight="1" spans="4:4">
      <c r="D299" s="108"/>
    </row>
    <row r="300" ht="14.25" customHeight="1" spans="4:4">
      <c r="D300" s="108"/>
    </row>
    <row r="301" ht="14.25" customHeight="1" spans="4:4">
      <c r="D301" s="108"/>
    </row>
    <row r="302" ht="14.25" customHeight="1" spans="4:4">
      <c r="D302" s="108"/>
    </row>
    <row r="303" ht="14.25" customHeight="1" spans="4:4">
      <c r="D303" s="108"/>
    </row>
    <row r="304" ht="14.25" customHeight="1" spans="4:4">
      <c r="D304" s="108"/>
    </row>
    <row r="305" ht="14.25" customHeight="1" spans="4:4">
      <c r="D305" s="108"/>
    </row>
    <row r="306" ht="14.25" customHeight="1" spans="4:4">
      <c r="D306" s="108"/>
    </row>
    <row r="307" ht="14.25" customHeight="1" spans="4:4">
      <c r="D307" s="108"/>
    </row>
    <row r="308" ht="14.25" customHeight="1" spans="4:4">
      <c r="D308" s="108"/>
    </row>
    <row r="309" ht="14.25" customHeight="1" spans="4:4">
      <c r="D309" s="108"/>
    </row>
    <row r="310" ht="14.25" customHeight="1" spans="4:4">
      <c r="D310" s="108"/>
    </row>
    <row r="311" ht="14.25" customHeight="1" spans="4:4">
      <c r="D311" s="108"/>
    </row>
    <row r="312" ht="14.25" customHeight="1" spans="4:4">
      <c r="D312" s="108"/>
    </row>
    <row r="313" ht="14.25" customHeight="1" spans="4:4">
      <c r="D313" s="108"/>
    </row>
    <row r="314" ht="14.25" customHeight="1" spans="4:4">
      <c r="D314" s="108"/>
    </row>
    <row r="315" ht="14.25" customHeight="1" spans="4:4">
      <c r="D315" s="108"/>
    </row>
    <row r="316" ht="14.25" customHeight="1" spans="4:4">
      <c r="D316" s="108"/>
    </row>
    <row r="317" ht="14.25" customHeight="1" spans="4:4">
      <c r="D317" s="108"/>
    </row>
    <row r="318" ht="14.25" customHeight="1" spans="4:4">
      <c r="D318" s="108"/>
    </row>
    <row r="319" ht="14.25" customHeight="1" spans="4:4">
      <c r="D319" s="108"/>
    </row>
    <row r="320" ht="14.25" customHeight="1" spans="4:4">
      <c r="D320" s="108"/>
    </row>
    <row r="321" ht="14.25" customHeight="1" spans="4:4">
      <c r="D321" s="108"/>
    </row>
    <row r="322" ht="14.25" customHeight="1" spans="4:4">
      <c r="D322" s="108"/>
    </row>
    <row r="323" ht="14.25" customHeight="1" spans="4:4">
      <c r="D323" s="108"/>
    </row>
    <row r="324" ht="14.25" customHeight="1" spans="4:4">
      <c r="D324" s="108"/>
    </row>
    <row r="325" ht="14.25" customHeight="1" spans="4:4">
      <c r="D325" s="108"/>
    </row>
    <row r="326" ht="14.25" customHeight="1" spans="4:4">
      <c r="D326" s="108"/>
    </row>
    <row r="327" ht="14.25" customHeight="1" spans="4:4">
      <c r="D327" s="108"/>
    </row>
    <row r="328" ht="14.25" customHeight="1" spans="4:4">
      <c r="D328" s="108"/>
    </row>
    <row r="329" ht="14.25" customHeight="1" spans="4:4">
      <c r="D329" s="108"/>
    </row>
    <row r="330" ht="14.25" customHeight="1" spans="4:4">
      <c r="D330" s="108"/>
    </row>
    <row r="331" ht="14.25" customHeight="1" spans="4:4">
      <c r="D331" s="108"/>
    </row>
    <row r="332" ht="14.25" customHeight="1" spans="4:4">
      <c r="D332" s="108"/>
    </row>
    <row r="333" ht="14.25" customHeight="1" spans="4:4">
      <c r="D333" s="108"/>
    </row>
    <row r="334" ht="14.25" customHeight="1" spans="4:4">
      <c r="D334" s="108"/>
    </row>
    <row r="335" ht="14.25" customHeight="1" spans="4:4">
      <c r="D335" s="108"/>
    </row>
    <row r="336" ht="14.25" customHeight="1" spans="4:4">
      <c r="D336" s="108"/>
    </row>
    <row r="337" ht="14.25" customHeight="1" spans="4:4">
      <c r="D337" s="108"/>
    </row>
    <row r="338" ht="14.25" customHeight="1" spans="4:4">
      <c r="D338" s="108"/>
    </row>
    <row r="339" ht="14.25" customHeight="1" spans="4:4">
      <c r="D339" s="108"/>
    </row>
    <row r="340" ht="14.25" customHeight="1" spans="4:4">
      <c r="D340" s="108"/>
    </row>
    <row r="341" ht="14.25" customHeight="1" spans="4:4">
      <c r="D341" s="108"/>
    </row>
    <row r="342" ht="14.25" customHeight="1" spans="4:4">
      <c r="D342" s="108"/>
    </row>
    <row r="343" ht="14.25" customHeight="1" spans="4:4">
      <c r="D343" s="108"/>
    </row>
    <row r="344" ht="14.25" customHeight="1" spans="4:4">
      <c r="D344" s="108"/>
    </row>
    <row r="345" ht="14.25" customHeight="1" spans="4:4">
      <c r="D345" s="108"/>
    </row>
    <row r="346" ht="14.25" customHeight="1" spans="4:4">
      <c r="D346" s="108"/>
    </row>
    <row r="347" ht="14.25" customHeight="1" spans="4:4">
      <c r="D347" s="108"/>
    </row>
    <row r="348" ht="14.25" customHeight="1" spans="4:4">
      <c r="D348" s="108"/>
    </row>
    <row r="349" ht="14.25" customHeight="1" spans="4:4">
      <c r="D349" s="108"/>
    </row>
    <row r="350" ht="14.25" customHeight="1" spans="4:4">
      <c r="D350" s="108"/>
    </row>
    <row r="351" ht="14.25" customHeight="1" spans="4:4">
      <c r="D351" s="108"/>
    </row>
    <row r="352" ht="14.25" customHeight="1" spans="4:4">
      <c r="D352" s="108"/>
    </row>
    <row r="353" ht="14.25" customHeight="1" spans="4:4">
      <c r="D353" s="108"/>
    </row>
    <row r="354" ht="14.25" customHeight="1" spans="4:4">
      <c r="D354" s="108"/>
    </row>
    <row r="355" ht="14.25" customHeight="1" spans="4:4">
      <c r="D355" s="108"/>
    </row>
    <row r="356" ht="14.25" customHeight="1" spans="4:4">
      <c r="D356" s="108"/>
    </row>
    <row r="357" ht="14.25" customHeight="1" spans="4:4">
      <c r="D357" s="108"/>
    </row>
    <row r="358" ht="14.25" customHeight="1" spans="4:4">
      <c r="D358" s="108"/>
    </row>
    <row r="359" ht="14.25" customHeight="1" spans="4:4">
      <c r="D359" s="108"/>
    </row>
    <row r="360" ht="14.25" customHeight="1" spans="4:4">
      <c r="D360" s="108"/>
    </row>
    <row r="361" ht="14.25" customHeight="1" spans="4:4">
      <c r="D361" s="108"/>
    </row>
    <row r="362" ht="14.25" customHeight="1" spans="4:4">
      <c r="D362" s="108"/>
    </row>
    <row r="363" ht="14.25" customHeight="1" spans="4:4">
      <c r="D363" s="108"/>
    </row>
    <row r="364" ht="14.25" customHeight="1" spans="4:4">
      <c r="D364" s="108"/>
    </row>
    <row r="365" ht="14.25" customHeight="1" spans="4:4">
      <c r="D365" s="108"/>
    </row>
    <row r="366" ht="14.25" customHeight="1" spans="4:4">
      <c r="D366" s="108"/>
    </row>
    <row r="367" ht="14.25" customHeight="1" spans="4:4">
      <c r="D367" s="108"/>
    </row>
    <row r="368" ht="14.25" customHeight="1" spans="4:4">
      <c r="D368" s="108"/>
    </row>
    <row r="369" ht="14.25" customHeight="1" spans="4:4">
      <c r="D369" s="108"/>
    </row>
    <row r="370" ht="14.25" customHeight="1" spans="4:4">
      <c r="D370" s="108"/>
    </row>
    <row r="371" ht="14.25" customHeight="1" spans="4:4">
      <c r="D371" s="108"/>
    </row>
    <row r="372" ht="14.25" customHeight="1" spans="4:4">
      <c r="D372" s="108"/>
    </row>
    <row r="373" ht="14.25" customHeight="1" spans="4:4">
      <c r="D373" s="108"/>
    </row>
    <row r="374" ht="14.25" customHeight="1" spans="4:4">
      <c r="D374" s="108"/>
    </row>
    <row r="375" ht="14.25" customHeight="1" spans="4:4">
      <c r="D375" s="108"/>
    </row>
    <row r="376" ht="14.25" customHeight="1" spans="4:4">
      <c r="D376" s="108"/>
    </row>
    <row r="377" ht="14.25" customHeight="1" spans="4:4">
      <c r="D377" s="108"/>
    </row>
    <row r="378" ht="14.25" customHeight="1" spans="4:4">
      <c r="D378" s="108"/>
    </row>
    <row r="379" ht="14.25" customHeight="1" spans="4:4">
      <c r="D379" s="108"/>
    </row>
    <row r="380" ht="14.25" customHeight="1" spans="4:4">
      <c r="D380" s="108"/>
    </row>
    <row r="381" ht="14.25" customHeight="1" spans="4:4">
      <c r="D381" s="108"/>
    </row>
    <row r="382" ht="14.25" customHeight="1" spans="4:4">
      <c r="D382" s="108"/>
    </row>
    <row r="383" ht="14.25" customHeight="1" spans="4:4">
      <c r="D383" s="108"/>
    </row>
    <row r="384" ht="14.25" customHeight="1" spans="4:4">
      <c r="D384" s="108"/>
    </row>
    <row r="385" ht="14.25" customHeight="1" spans="4:4">
      <c r="D385" s="108"/>
    </row>
    <row r="386" ht="14.25" customHeight="1" spans="4:4">
      <c r="D386" s="108"/>
    </row>
    <row r="387" ht="14.25" customHeight="1" spans="4:4">
      <c r="D387" s="108"/>
    </row>
    <row r="388" ht="14.25" customHeight="1" spans="4:4">
      <c r="D388" s="108"/>
    </row>
    <row r="389" ht="14.25" customHeight="1" spans="4:4">
      <c r="D389" s="108"/>
    </row>
    <row r="390" ht="14.25" customHeight="1" spans="4:4">
      <c r="D390" s="108"/>
    </row>
    <row r="391" ht="14.25" customHeight="1" spans="4:4">
      <c r="D391" s="108"/>
    </row>
    <row r="392" ht="14.25" customHeight="1" spans="4:4">
      <c r="D392" s="108"/>
    </row>
    <row r="393" ht="14.25" customHeight="1" spans="4:4">
      <c r="D393" s="108"/>
    </row>
    <row r="394" ht="14.25" customHeight="1" spans="4:4">
      <c r="D394" s="108"/>
    </row>
    <row r="395" ht="14.25" customHeight="1" spans="4:4">
      <c r="D395" s="108"/>
    </row>
    <row r="396" ht="14.25" customHeight="1" spans="4:4">
      <c r="D396" s="108"/>
    </row>
    <row r="397" ht="14.25" customHeight="1" spans="4:4">
      <c r="D397" s="108"/>
    </row>
    <row r="398" ht="14.25" customHeight="1" spans="4:4">
      <c r="D398" s="108"/>
    </row>
    <row r="399" ht="14.25" customHeight="1" spans="4:4">
      <c r="D399" s="108"/>
    </row>
    <row r="400" ht="14.25" customHeight="1" spans="4:4">
      <c r="D400" s="108"/>
    </row>
    <row r="401" ht="14.25" customHeight="1" spans="4:4">
      <c r="D401" s="108"/>
    </row>
    <row r="402" ht="14.25" customHeight="1" spans="4:4">
      <c r="D402" s="108"/>
    </row>
    <row r="403" ht="14.25" customHeight="1" spans="4:4">
      <c r="D403" s="108"/>
    </row>
    <row r="404" ht="14.25" customHeight="1" spans="4:4">
      <c r="D404" s="108"/>
    </row>
    <row r="405" ht="14.25" customHeight="1" spans="4:4">
      <c r="D405" s="108"/>
    </row>
    <row r="406" ht="14.25" customHeight="1" spans="4:4">
      <c r="D406" s="108"/>
    </row>
    <row r="407" ht="14.25" customHeight="1" spans="4:4">
      <c r="D407" s="108"/>
    </row>
    <row r="408" ht="14.25" customHeight="1" spans="4:4">
      <c r="D408" s="108"/>
    </row>
    <row r="409" ht="14.25" customHeight="1" spans="4:4">
      <c r="D409" s="108"/>
    </row>
    <row r="410" ht="14.25" customHeight="1" spans="4:4">
      <c r="D410" s="108"/>
    </row>
    <row r="411" ht="14.25" customHeight="1" spans="4:4">
      <c r="D411" s="108"/>
    </row>
    <row r="412" ht="14.25" customHeight="1" spans="4:4">
      <c r="D412" s="108"/>
    </row>
    <row r="413" ht="14.25" customHeight="1" spans="4:4">
      <c r="D413" s="108"/>
    </row>
    <row r="414" ht="14.25" customHeight="1" spans="4:4">
      <c r="D414" s="108"/>
    </row>
    <row r="415" ht="14.25" customHeight="1" spans="4:4">
      <c r="D415" s="108"/>
    </row>
    <row r="416" ht="14.25" customHeight="1" spans="4:4">
      <c r="D416" s="108"/>
    </row>
    <row r="417" ht="14.25" customHeight="1" spans="4:4">
      <c r="D417" s="108"/>
    </row>
    <row r="418" ht="14.25" customHeight="1" spans="4:4">
      <c r="D418" s="108"/>
    </row>
    <row r="419" ht="14.25" customHeight="1" spans="4:4">
      <c r="D419" s="108"/>
    </row>
    <row r="420" ht="14.25" customHeight="1" spans="4:4">
      <c r="D420" s="108"/>
    </row>
    <row r="421" ht="14.25" customHeight="1" spans="4:4">
      <c r="D421" s="108"/>
    </row>
    <row r="422" ht="14.25" customHeight="1" spans="4:4">
      <c r="D422" s="108"/>
    </row>
    <row r="423" ht="14.25" customHeight="1" spans="4:4">
      <c r="D423" s="108"/>
    </row>
    <row r="424" ht="14.25" customHeight="1" spans="4:4">
      <c r="D424" s="108"/>
    </row>
    <row r="425" ht="14.25" customHeight="1" spans="4:4">
      <c r="D425" s="108"/>
    </row>
    <row r="426" ht="14.25" customHeight="1" spans="4:4">
      <c r="D426" s="108"/>
    </row>
    <row r="427" ht="14.25" customHeight="1" spans="4:4">
      <c r="D427" s="108"/>
    </row>
    <row r="428" ht="14.25" customHeight="1" spans="4:4">
      <c r="D428" s="108"/>
    </row>
    <row r="429" ht="14.25" customHeight="1" spans="4:4">
      <c r="D429" s="108"/>
    </row>
    <row r="430" ht="14.25" customHeight="1" spans="4:4">
      <c r="D430" s="108"/>
    </row>
    <row r="431" ht="14.25" customHeight="1" spans="4:4">
      <c r="D431" s="108"/>
    </row>
    <row r="432" ht="14.25" customHeight="1" spans="4:4">
      <c r="D432" s="108"/>
    </row>
    <row r="433" ht="14.25" customHeight="1" spans="4:4">
      <c r="D433" s="108"/>
    </row>
    <row r="434" ht="14.25" customHeight="1" spans="4:4">
      <c r="D434" s="108"/>
    </row>
    <row r="435" ht="14.25" customHeight="1" spans="4:4">
      <c r="D435" s="108"/>
    </row>
    <row r="436" ht="14.25" customHeight="1" spans="4:4">
      <c r="D436" s="108"/>
    </row>
    <row r="437" ht="14.25" customHeight="1" spans="4:4">
      <c r="D437" s="108"/>
    </row>
    <row r="438" ht="14.25" customHeight="1" spans="4:4">
      <c r="D438" s="108"/>
    </row>
    <row r="439" ht="14.25" customHeight="1" spans="4:4">
      <c r="D439" s="108"/>
    </row>
    <row r="440" ht="14.25" customHeight="1" spans="4:4">
      <c r="D440" s="108"/>
    </row>
    <row r="441" ht="14.25" customHeight="1" spans="4:4">
      <c r="D441" s="108"/>
    </row>
    <row r="442" ht="14.25" customHeight="1" spans="4:4">
      <c r="D442" s="108"/>
    </row>
    <row r="443" ht="14.25" customHeight="1" spans="4:4">
      <c r="D443" s="108"/>
    </row>
    <row r="444" ht="14.25" customHeight="1" spans="4:4">
      <c r="D444" s="108"/>
    </row>
    <row r="445" ht="14.25" customHeight="1" spans="4:4">
      <c r="D445" s="108"/>
    </row>
    <row r="446" ht="14.25" customHeight="1" spans="4:4">
      <c r="D446" s="108"/>
    </row>
    <row r="447" ht="14.25" customHeight="1" spans="4:4">
      <c r="D447" s="108"/>
    </row>
    <row r="448" ht="14.25" customHeight="1" spans="4:4">
      <c r="D448" s="108"/>
    </row>
    <row r="449" ht="14.25" customHeight="1" spans="4:4">
      <c r="D449" s="108"/>
    </row>
    <row r="450" ht="14.25" customHeight="1" spans="4:4">
      <c r="D450" s="108"/>
    </row>
    <row r="451" ht="14.25" customHeight="1" spans="4:4">
      <c r="D451" s="108"/>
    </row>
    <row r="452" ht="14.25" customHeight="1" spans="4:4">
      <c r="D452" s="108"/>
    </row>
    <row r="453" ht="14.25" customHeight="1" spans="4:4">
      <c r="D453" s="108"/>
    </row>
    <row r="454" ht="14.25" customHeight="1" spans="4:4">
      <c r="D454" s="108"/>
    </row>
    <row r="455" ht="14.25" customHeight="1" spans="4:4">
      <c r="D455" s="108"/>
    </row>
    <row r="456" ht="14.25" customHeight="1" spans="4:4">
      <c r="D456" s="108"/>
    </row>
    <row r="457" ht="14.25" customHeight="1" spans="4:4">
      <c r="D457" s="108"/>
    </row>
    <row r="458" ht="14.25" customHeight="1" spans="4:4">
      <c r="D458" s="108"/>
    </row>
    <row r="459" ht="14.25" customHeight="1" spans="4:4">
      <c r="D459" s="108"/>
    </row>
    <row r="460" ht="14.25" customHeight="1" spans="4:4">
      <c r="D460" s="108"/>
    </row>
    <row r="461" ht="14.25" customHeight="1" spans="4:4">
      <c r="D461" s="108"/>
    </row>
    <row r="462" ht="14.25" customHeight="1" spans="4:4">
      <c r="D462" s="108"/>
    </row>
    <row r="463" ht="14.25" customHeight="1" spans="4:4">
      <c r="D463" s="108"/>
    </row>
    <row r="464" ht="14.25" customHeight="1" spans="4:4">
      <c r="D464" s="108"/>
    </row>
    <row r="465" ht="14.25" customHeight="1" spans="4:4">
      <c r="D465" s="108"/>
    </row>
    <row r="466" ht="14.25" customHeight="1" spans="4:4">
      <c r="D466" s="108"/>
    </row>
    <row r="467" ht="14.25" customHeight="1" spans="4:4">
      <c r="D467" s="108"/>
    </row>
    <row r="468" ht="14.25" customHeight="1" spans="4:4">
      <c r="D468" s="108"/>
    </row>
    <row r="469" ht="14.25" customHeight="1" spans="4:4">
      <c r="D469" s="108"/>
    </row>
    <row r="470" ht="14.25" customHeight="1" spans="4:4">
      <c r="D470" s="108"/>
    </row>
    <row r="471" ht="14.25" customHeight="1" spans="4:4">
      <c r="D471" s="108"/>
    </row>
    <row r="472" ht="14.25" customHeight="1" spans="4:4">
      <c r="D472" s="108"/>
    </row>
    <row r="473" ht="14.25" customHeight="1" spans="4:4">
      <c r="D473" s="108"/>
    </row>
    <row r="474" ht="14.25" customHeight="1" spans="4:4">
      <c r="D474" s="108"/>
    </row>
    <row r="475" ht="14.25" customHeight="1" spans="4:4">
      <c r="D475" s="108"/>
    </row>
    <row r="476" ht="14.25" customHeight="1" spans="4:4">
      <c r="D476" s="108"/>
    </row>
    <row r="477" ht="14.25" customHeight="1" spans="4:4">
      <c r="D477" s="108"/>
    </row>
    <row r="478" ht="14.25" customHeight="1" spans="4:4">
      <c r="D478" s="108"/>
    </row>
    <row r="479" ht="14.25" customHeight="1" spans="4:4">
      <c r="D479" s="108"/>
    </row>
    <row r="480" ht="14.25" customHeight="1" spans="4:4">
      <c r="D480" s="108"/>
    </row>
    <row r="481" ht="14.25" customHeight="1" spans="4:4">
      <c r="D481" s="108"/>
    </row>
    <row r="482" ht="14.25" customHeight="1" spans="4:4">
      <c r="D482" s="108"/>
    </row>
    <row r="483" ht="14.25" customHeight="1" spans="4:4">
      <c r="D483" s="108"/>
    </row>
    <row r="484" ht="14.25" customHeight="1" spans="4:4">
      <c r="D484" s="108"/>
    </row>
    <row r="485" ht="14.25" customHeight="1" spans="4:4">
      <c r="D485" s="108"/>
    </row>
    <row r="486" ht="14.25" customHeight="1" spans="4:4">
      <c r="D486" s="108"/>
    </row>
    <row r="487" ht="14.25" customHeight="1" spans="4:4">
      <c r="D487" s="108"/>
    </row>
    <row r="488" ht="14.25" customHeight="1" spans="4:4">
      <c r="D488" s="108"/>
    </row>
    <row r="489" ht="14.25" customHeight="1" spans="4:4">
      <c r="D489" s="108"/>
    </row>
    <row r="490" ht="14.25" customHeight="1" spans="4:4">
      <c r="D490" s="108"/>
    </row>
    <row r="491" ht="14.25" customHeight="1" spans="4:4">
      <c r="D491" s="108"/>
    </row>
    <row r="492" ht="14.25" customHeight="1" spans="4:4">
      <c r="D492" s="108"/>
    </row>
    <row r="493" ht="14.25" customHeight="1" spans="4:4">
      <c r="D493" s="108"/>
    </row>
    <row r="494" ht="14.25" customHeight="1" spans="4:4">
      <c r="D494" s="108"/>
    </row>
    <row r="495" ht="14.25" customHeight="1" spans="4:4">
      <c r="D495" s="108"/>
    </row>
    <row r="496" ht="14.25" customHeight="1" spans="4:4">
      <c r="D496" s="108"/>
    </row>
    <row r="497" ht="14.25" customHeight="1" spans="4:4">
      <c r="D497" s="108"/>
    </row>
    <row r="498" ht="14.25" customHeight="1" spans="4:4">
      <c r="D498" s="108"/>
    </row>
    <row r="499" ht="14.25" customHeight="1" spans="4:4">
      <c r="D499" s="108"/>
    </row>
    <row r="500" ht="14.25" customHeight="1" spans="4:4">
      <c r="D500" s="108"/>
    </row>
    <row r="501" ht="14.25" customHeight="1" spans="4:4">
      <c r="D501" s="108"/>
    </row>
    <row r="502" ht="14.25" customHeight="1" spans="4:4">
      <c r="D502" s="108"/>
    </row>
    <row r="503" ht="14.25" customHeight="1" spans="4:4">
      <c r="D503" s="108"/>
    </row>
    <row r="504" ht="14.25" customHeight="1" spans="4:4">
      <c r="D504" s="108"/>
    </row>
    <row r="505" ht="14.25" customHeight="1" spans="4:4">
      <c r="D505" s="108"/>
    </row>
    <row r="506" ht="14.25" customHeight="1" spans="4:4">
      <c r="D506" s="108"/>
    </row>
    <row r="507" ht="14.25" customHeight="1" spans="4:4">
      <c r="D507" s="108"/>
    </row>
    <row r="508" ht="14.25" customHeight="1" spans="4:4">
      <c r="D508" s="108"/>
    </row>
    <row r="509" ht="14.25" customHeight="1" spans="4:4">
      <c r="D509" s="108"/>
    </row>
    <row r="510" ht="14.25" customHeight="1" spans="4:4">
      <c r="D510" s="108"/>
    </row>
    <row r="511" ht="14.25" customHeight="1" spans="4:4">
      <c r="D511" s="108"/>
    </row>
    <row r="512" ht="14.25" customHeight="1" spans="4:4">
      <c r="D512" s="108"/>
    </row>
    <row r="513" ht="14.25" customHeight="1" spans="4:4">
      <c r="D513" s="108"/>
    </row>
    <row r="514" ht="14.25" customHeight="1" spans="4:4">
      <c r="D514" s="108"/>
    </row>
    <row r="515" ht="14.25" customHeight="1" spans="4:4">
      <c r="D515" s="108"/>
    </row>
    <row r="516" ht="14.25" customHeight="1" spans="4:4">
      <c r="D516" s="108"/>
    </row>
    <row r="517" ht="14.25" customHeight="1" spans="4:4">
      <c r="D517" s="108"/>
    </row>
    <row r="518" ht="14.25" customHeight="1" spans="4:4">
      <c r="D518" s="108"/>
    </row>
    <row r="519" ht="14.25" customHeight="1" spans="4:4">
      <c r="D519" s="108"/>
    </row>
    <row r="520" ht="14.25" customHeight="1" spans="4:4">
      <c r="D520" s="108"/>
    </row>
    <row r="521" ht="14.25" customHeight="1" spans="4:4">
      <c r="D521" s="108"/>
    </row>
    <row r="522" ht="14.25" customHeight="1" spans="4:4">
      <c r="D522" s="108"/>
    </row>
    <row r="523" ht="14.25" customHeight="1" spans="4:4">
      <c r="D523" s="108"/>
    </row>
    <row r="524" ht="14.25" customHeight="1" spans="4:4">
      <c r="D524" s="108"/>
    </row>
    <row r="525" ht="14.25" customHeight="1" spans="4:4">
      <c r="D525" s="108"/>
    </row>
    <row r="526" ht="14.25" customHeight="1" spans="4:4">
      <c r="D526" s="108"/>
    </row>
    <row r="527" ht="14.25" customHeight="1" spans="4:4">
      <c r="D527" s="108"/>
    </row>
    <row r="528" ht="14.25" customHeight="1" spans="4:4">
      <c r="D528" s="108"/>
    </row>
    <row r="529" ht="14.25" customHeight="1" spans="4:4">
      <c r="D529" s="108"/>
    </row>
    <row r="530" ht="14.25" customHeight="1" spans="4:4">
      <c r="D530" s="108"/>
    </row>
    <row r="531" ht="14.25" customHeight="1" spans="4:4">
      <c r="D531" s="108"/>
    </row>
    <row r="532" ht="14.25" customHeight="1" spans="4:4">
      <c r="D532" s="108"/>
    </row>
    <row r="533" ht="14.25" customHeight="1" spans="4:4">
      <c r="D533" s="108"/>
    </row>
    <row r="534" ht="14.25" customHeight="1" spans="4:4">
      <c r="D534" s="108"/>
    </row>
    <row r="535" ht="14.25" customHeight="1" spans="4:4">
      <c r="D535" s="108"/>
    </row>
    <row r="536" ht="14.25" customHeight="1" spans="4:4">
      <c r="D536" s="108"/>
    </row>
    <row r="537" ht="14.25" customHeight="1" spans="4:4">
      <c r="D537" s="108"/>
    </row>
    <row r="538" ht="14.25" customHeight="1" spans="4:4">
      <c r="D538" s="108"/>
    </row>
    <row r="539" ht="14.25" customHeight="1" spans="4:4">
      <c r="D539" s="108"/>
    </row>
    <row r="540" ht="14.25" customHeight="1" spans="4:4">
      <c r="D540" s="108"/>
    </row>
    <row r="541" ht="14.25" customHeight="1" spans="4:4">
      <c r="D541" s="108"/>
    </row>
    <row r="542" ht="14.25" customHeight="1" spans="4:4">
      <c r="D542" s="108"/>
    </row>
    <row r="543" ht="14.25" customHeight="1" spans="4:4">
      <c r="D543" s="108"/>
    </row>
    <row r="544" ht="14.25" customHeight="1" spans="4:4">
      <c r="D544" s="108"/>
    </row>
    <row r="545" ht="14.25" customHeight="1" spans="4:4">
      <c r="D545" s="108"/>
    </row>
    <row r="546" ht="14.25" customHeight="1" spans="4:4">
      <c r="D546" s="108"/>
    </row>
    <row r="547" ht="14.25" customHeight="1" spans="4:4">
      <c r="D547" s="108"/>
    </row>
    <row r="548" ht="14.25" customHeight="1" spans="4:4">
      <c r="D548" s="108"/>
    </row>
    <row r="549" ht="14.25" customHeight="1" spans="4:4">
      <c r="D549" s="108"/>
    </row>
    <row r="550" ht="14.25" customHeight="1" spans="4:4">
      <c r="D550" s="108"/>
    </row>
    <row r="551" ht="14.25" customHeight="1" spans="4:4">
      <c r="D551" s="108"/>
    </row>
    <row r="552" ht="14.25" customHeight="1" spans="4:4">
      <c r="D552" s="108"/>
    </row>
    <row r="553" ht="14.25" customHeight="1" spans="4:4">
      <c r="D553" s="108"/>
    </row>
    <row r="554" ht="14.25" customHeight="1" spans="4:4">
      <c r="D554" s="108"/>
    </row>
    <row r="555" ht="14.25" customHeight="1" spans="4:4">
      <c r="D555" s="108"/>
    </row>
    <row r="556" ht="14.25" customHeight="1" spans="4:4">
      <c r="D556" s="108"/>
    </row>
    <row r="557" ht="14.25" customHeight="1" spans="4:4">
      <c r="D557" s="108"/>
    </row>
    <row r="558" ht="14.25" customHeight="1" spans="4:4">
      <c r="D558" s="108"/>
    </row>
    <row r="559" ht="14.25" customHeight="1" spans="4:4">
      <c r="D559" s="108"/>
    </row>
    <row r="560" ht="14.25" customHeight="1" spans="4:4">
      <c r="D560" s="108"/>
    </row>
    <row r="561" ht="14.25" customHeight="1" spans="4:4">
      <c r="D561" s="108"/>
    </row>
    <row r="562" ht="14.25" customHeight="1" spans="4:4">
      <c r="D562" s="108"/>
    </row>
    <row r="563" ht="14.25" customHeight="1" spans="4:4">
      <c r="D563" s="108"/>
    </row>
    <row r="564" ht="14.25" customHeight="1" spans="4:4">
      <c r="D564" s="108"/>
    </row>
    <row r="565" ht="14.25" customHeight="1" spans="4:4">
      <c r="D565" s="108"/>
    </row>
    <row r="566" ht="14.25" customHeight="1" spans="4:4">
      <c r="D566" s="108"/>
    </row>
    <row r="567" ht="14.25" customHeight="1" spans="4:4">
      <c r="D567" s="108"/>
    </row>
    <row r="568" ht="14.25" customHeight="1" spans="4:4">
      <c r="D568" s="108"/>
    </row>
    <row r="569" ht="14.25" customHeight="1" spans="4:4">
      <c r="D569" s="108"/>
    </row>
    <row r="570" ht="14.25" customHeight="1" spans="4:4">
      <c r="D570" s="108"/>
    </row>
    <row r="571" ht="14.25" customHeight="1" spans="4:4">
      <c r="D571" s="108"/>
    </row>
    <row r="572" ht="14.25" customHeight="1" spans="4:4">
      <c r="D572" s="108"/>
    </row>
    <row r="573" ht="14.25" customHeight="1" spans="4:4">
      <c r="D573" s="108"/>
    </row>
    <row r="574" ht="14.25" customHeight="1" spans="4:4">
      <c r="D574" s="108"/>
    </row>
    <row r="575" ht="14.25" customHeight="1" spans="4:4">
      <c r="D575" s="108"/>
    </row>
    <row r="576" ht="14.25" customHeight="1" spans="4:4">
      <c r="D576" s="108"/>
    </row>
    <row r="577" ht="14.25" customHeight="1" spans="4:4">
      <c r="D577" s="108"/>
    </row>
    <row r="578" ht="14.25" customHeight="1" spans="4:4">
      <c r="D578" s="108"/>
    </row>
    <row r="579" ht="14.25" customHeight="1" spans="4:4">
      <c r="D579" s="108"/>
    </row>
    <row r="580" ht="14.25" customHeight="1" spans="4:4">
      <c r="D580" s="108"/>
    </row>
    <row r="581" ht="14.25" customHeight="1" spans="4:4">
      <c r="D581" s="108"/>
    </row>
    <row r="582" ht="14.25" customHeight="1" spans="4:4">
      <c r="D582" s="108"/>
    </row>
    <row r="583" ht="14.25" customHeight="1" spans="4:4">
      <c r="D583" s="108"/>
    </row>
    <row r="584" ht="14.25" customHeight="1" spans="4:4">
      <c r="D584" s="108"/>
    </row>
    <row r="585" ht="14.25" customHeight="1" spans="4:4">
      <c r="D585" s="108"/>
    </row>
    <row r="586" ht="14.25" customHeight="1" spans="4:4">
      <c r="D586" s="108"/>
    </row>
    <row r="587" ht="14.25" customHeight="1" spans="4:4">
      <c r="D587" s="108"/>
    </row>
    <row r="588" ht="14.25" customHeight="1" spans="4:4">
      <c r="D588" s="108"/>
    </row>
    <row r="589" ht="14.25" customHeight="1" spans="4:4">
      <c r="D589" s="108"/>
    </row>
    <row r="590" ht="14.25" customHeight="1" spans="4:4">
      <c r="D590" s="108"/>
    </row>
    <row r="591" ht="14.25" customHeight="1" spans="4:4">
      <c r="D591" s="108"/>
    </row>
    <row r="592" ht="14.25" customHeight="1" spans="4:4">
      <c r="D592" s="108"/>
    </row>
    <row r="593" ht="14.25" customHeight="1" spans="4:4">
      <c r="D593" s="108"/>
    </row>
    <row r="594" ht="14.25" customHeight="1" spans="4:4">
      <c r="D594" s="108"/>
    </row>
    <row r="595" ht="14.25" customHeight="1" spans="4:4">
      <c r="D595" s="108"/>
    </row>
    <row r="596" ht="14.25" customHeight="1" spans="4:4">
      <c r="D596" s="108"/>
    </row>
    <row r="597" ht="14.25" customHeight="1" spans="4:4">
      <c r="D597" s="108"/>
    </row>
    <row r="598" ht="14.25" customHeight="1" spans="4:4">
      <c r="D598" s="108"/>
    </row>
    <row r="599" ht="14.25" customHeight="1" spans="4:4">
      <c r="D599" s="108"/>
    </row>
    <row r="600" ht="14.25" customHeight="1" spans="4:4">
      <c r="D600" s="108"/>
    </row>
    <row r="601" ht="14.25" customHeight="1" spans="4:4">
      <c r="D601" s="108"/>
    </row>
    <row r="602" ht="14.25" customHeight="1" spans="4:4">
      <c r="D602" s="108"/>
    </row>
    <row r="603" ht="14.25" customHeight="1" spans="4:4">
      <c r="D603" s="108"/>
    </row>
    <row r="604" ht="14.25" customHeight="1" spans="4:4">
      <c r="D604" s="108"/>
    </row>
    <row r="605" ht="14.25" customHeight="1" spans="4:4">
      <c r="D605" s="108"/>
    </row>
    <row r="606" ht="14.25" customHeight="1" spans="4:4">
      <c r="D606" s="108"/>
    </row>
    <row r="607" ht="14.25" customHeight="1" spans="4:4">
      <c r="D607" s="108"/>
    </row>
    <row r="608" ht="14.25" customHeight="1" spans="4:4">
      <c r="D608" s="108"/>
    </row>
    <row r="609" ht="14.25" customHeight="1" spans="4:4">
      <c r="D609" s="108"/>
    </row>
    <row r="610" ht="14.25" customHeight="1" spans="4:4">
      <c r="D610" s="108"/>
    </row>
    <row r="611" ht="14.25" customHeight="1" spans="4:4">
      <c r="D611" s="108"/>
    </row>
    <row r="612" ht="14.25" customHeight="1" spans="4:4">
      <c r="D612" s="108"/>
    </row>
    <row r="613" ht="14.25" customHeight="1" spans="4:4">
      <c r="D613" s="108"/>
    </row>
    <row r="614" ht="14.25" customHeight="1" spans="4:4">
      <c r="D614" s="108"/>
    </row>
    <row r="615" ht="14.25" customHeight="1" spans="4:4">
      <c r="D615" s="108"/>
    </row>
    <row r="616" ht="14.25" customHeight="1" spans="4:4">
      <c r="D616" s="108"/>
    </row>
    <row r="617" ht="14.25" customHeight="1" spans="4:4">
      <c r="D617" s="108"/>
    </row>
    <row r="618" ht="14.25" customHeight="1" spans="4:4">
      <c r="D618" s="108"/>
    </row>
    <row r="619" ht="14.25" customHeight="1" spans="4:4">
      <c r="D619" s="108"/>
    </row>
    <row r="620" ht="14.25" customHeight="1" spans="4:4">
      <c r="D620" s="108"/>
    </row>
    <row r="621" ht="14.25" customHeight="1" spans="4:4">
      <c r="D621" s="108"/>
    </row>
    <row r="622" ht="14.25" customHeight="1" spans="4:4">
      <c r="D622" s="108"/>
    </row>
    <row r="623" ht="14.25" customHeight="1" spans="4:4">
      <c r="D623" s="108"/>
    </row>
    <row r="624" ht="14.25" customHeight="1" spans="4:4">
      <c r="D624" s="108"/>
    </row>
    <row r="625" ht="14.25" customHeight="1" spans="4:4">
      <c r="D625" s="108"/>
    </row>
    <row r="626" ht="14.25" customHeight="1" spans="4:4">
      <c r="D626" s="108"/>
    </row>
    <row r="627" ht="14.25" customHeight="1" spans="4:4">
      <c r="D627" s="108"/>
    </row>
    <row r="628" ht="14.25" customHeight="1" spans="4:4">
      <c r="D628" s="108"/>
    </row>
    <row r="629" ht="14.25" customHeight="1" spans="4:4">
      <c r="D629" s="108"/>
    </row>
    <row r="630" ht="14.25" customHeight="1" spans="4:4">
      <c r="D630" s="108"/>
    </row>
    <row r="631" ht="14.25" customHeight="1" spans="4:4">
      <c r="D631" s="108"/>
    </row>
    <row r="632" ht="14.25" customHeight="1" spans="4:4">
      <c r="D632" s="108"/>
    </row>
    <row r="633" ht="14.25" customHeight="1" spans="4:4">
      <c r="D633" s="108"/>
    </row>
    <row r="634" ht="14.25" customHeight="1" spans="4:4">
      <c r="D634" s="108"/>
    </row>
    <row r="635" ht="14.25" customHeight="1" spans="4:4">
      <c r="D635" s="108"/>
    </row>
    <row r="636" ht="14.25" customHeight="1" spans="4:4">
      <c r="D636" s="108"/>
    </row>
    <row r="637" ht="14.25" customHeight="1" spans="4:4">
      <c r="D637" s="108"/>
    </row>
    <row r="638" ht="14.25" customHeight="1" spans="4:4">
      <c r="D638" s="108"/>
    </row>
    <row r="639" ht="14.25" customHeight="1" spans="4:4">
      <c r="D639" s="108"/>
    </row>
    <row r="640" ht="14.25" customHeight="1" spans="4:4">
      <c r="D640" s="108"/>
    </row>
    <row r="641" ht="14.25" customHeight="1" spans="4:4">
      <c r="D641" s="108"/>
    </row>
    <row r="642" ht="14.25" customHeight="1" spans="4:4">
      <c r="D642" s="108"/>
    </row>
    <row r="643" ht="14.25" customHeight="1" spans="4:4">
      <c r="D643" s="108"/>
    </row>
    <row r="644" ht="14.25" customHeight="1" spans="4:4">
      <c r="D644" s="108"/>
    </row>
    <row r="645" ht="14.25" customHeight="1" spans="4:4">
      <c r="D645" s="108"/>
    </row>
    <row r="646" ht="14.25" customHeight="1" spans="4:4">
      <c r="D646" s="108"/>
    </row>
    <row r="647" ht="14.25" customHeight="1" spans="4:4">
      <c r="D647" s="108"/>
    </row>
    <row r="648" ht="14.25" customHeight="1" spans="4:4">
      <c r="D648" s="108"/>
    </row>
    <row r="649" ht="14.25" customHeight="1" spans="4:4">
      <c r="D649" s="108"/>
    </row>
    <row r="650" ht="14.25" customHeight="1" spans="4:4">
      <c r="D650" s="108"/>
    </row>
    <row r="651" ht="14.25" customHeight="1" spans="4:4">
      <c r="D651" s="108"/>
    </row>
    <row r="652" ht="14.25" customHeight="1" spans="4:4">
      <c r="D652" s="108"/>
    </row>
    <row r="653" ht="14.25" customHeight="1" spans="4:4">
      <c r="D653" s="108"/>
    </row>
    <row r="654" ht="14.25" customHeight="1" spans="4:4">
      <c r="D654" s="108"/>
    </row>
    <row r="655" ht="14.25" customHeight="1" spans="4:4">
      <c r="D655" s="108"/>
    </row>
    <row r="656" ht="14.25" customHeight="1" spans="4:4">
      <c r="D656" s="108"/>
    </row>
    <row r="657" ht="14.25" customHeight="1" spans="4:4">
      <c r="D657" s="108"/>
    </row>
    <row r="658" ht="14.25" customHeight="1" spans="4:4">
      <c r="D658" s="108"/>
    </row>
    <row r="659" ht="14.25" customHeight="1" spans="4:4">
      <c r="D659" s="108"/>
    </row>
    <row r="660" ht="14.25" customHeight="1" spans="4:4">
      <c r="D660" s="108"/>
    </row>
    <row r="661" ht="14.25" customHeight="1" spans="4:4">
      <c r="D661" s="108"/>
    </row>
    <row r="662" ht="14.25" customHeight="1" spans="4:4">
      <c r="D662" s="108"/>
    </row>
    <row r="663" ht="14.25" customHeight="1" spans="4:4">
      <c r="D663" s="108"/>
    </row>
    <row r="664" ht="14.25" customHeight="1" spans="4:4">
      <c r="D664" s="108"/>
    </row>
    <row r="665" ht="14.25" customHeight="1" spans="4:4">
      <c r="D665" s="108"/>
    </row>
    <row r="666" ht="14.25" customHeight="1" spans="4:4">
      <c r="D666" s="108"/>
    </row>
    <row r="667" ht="14.25" customHeight="1" spans="4:4">
      <c r="D667" s="108"/>
    </row>
    <row r="668" ht="14.25" customHeight="1" spans="4:4">
      <c r="D668" s="108"/>
    </row>
    <row r="669" ht="14.25" customHeight="1" spans="4:4">
      <c r="D669" s="108"/>
    </row>
    <row r="670" ht="14.25" customHeight="1" spans="4:4">
      <c r="D670" s="108"/>
    </row>
    <row r="671" ht="14.25" customHeight="1" spans="4:4">
      <c r="D671" s="108"/>
    </row>
    <row r="672" ht="14.25" customHeight="1" spans="4:4">
      <c r="D672" s="108"/>
    </row>
    <row r="673" ht="14.25" customHeight="1" spans="4:4">
      <c r="D673" s="108"/>
    </row>
    <row r="674" ht="14.25" customHeight="1" spans="4:4">
      <c r="D674" s="108"/>
    </row>
    <row r="675" ht="14.25" customHeight="1" spans="4:4">
      <c r="D675" s="108"/>
    </row>
    <row r="676" ht="14.25" customHeight="1" spans="4:4">
      <c r="D676" s="108"/>
    </row>
    <row r="677" ht="14.25" customHeight="1" spans="4:4">
      <c r="D677" s="108"/>
    </row>
    <row r="678" ht="14.25" customHeight="1" spans="4:4">
      <c r="D678" s="108"/>
    </row>
    <row r="679" ht="14.25" customHeight="1" spans="4:4">
      <c r="D679" s="108"/>
    </row>
    <row r="680" ht="14.25" customHeight="1" spans="4:4">
      <c r="D680" s="108"/>
    </row>
    <row r="681" ht="14.25" customHeight="1" spans="4:4">
      <c r="D681" s="108"/>
    </row>
    <row r="682" ht="14.25" customHeight="1" spans="4:4">
      <c r="D682" s="108"/>
    </row>
    <row r="683" ht="14.25" customHeight="1" spans="4:4">
      <c r="D683" s="108"/>
    </row>
    <row r="684" ht="14.25" customHeight="1" spans="4:4">
      <c r="D684" s="108"/>
    </row>
    <row r="685" ht="14.25" customHeight="1" spans="4:4">
      <c r="D685" s="108"/>
    </row>
    <row r="686" ht="14.25" customHeight="1" spans="4:4">
      <c r="D686" s="108"/>
    </row>
    <row r="687" ht="14.25" customHeight="1" spans="4:4">
      <c r="D687" s="108"/>
    </row>
    <row r="688" ht="14.25" customHeight="1" spans="4:4">
      <c r="D688" s="108"/>
    </row>
    <row r="689" ht="14.25" customHeight="1" spans="4:4">
      <c r="D689" s="108"/>
    </row>
    <row r="690" ht="14.25" customHeight="1" spans="4:4">
      <c r="D690" s="108"/>
    </row>
    <row r="691" ht="14.25" customHeight="1" spans="4:4">
      <c r="D691" s="108"/>
    </row>
    <row r="692" ht="14.25" customHeight="1" spans="4:4">
      <c r="D692" s="108"/>
    </row>
    <row r="693" ht="14.25" customHeight="1" spans="4:4">
      <c r="D693" s="108"/>
    </row>
    <row r="694" ht="14.25" customHeight="1" spans="4:4">
      <c r="D694" s="108"/>
    </row>
    <row r="695" ht="14.25" customHeight="1" spans="4:4">
      <c r="D695" s="108"/>
    </row>
    <row r="696" ht="14.25" customHeight="1" spans="4:4">
      <c r="D696" s="108"/>
    </row>
    <row r="697" ht="14.25" customHeight="1" spans="4:4">
      <c r="D697" s="108"/>
    </row>
    <row r="698" ht="14.25" customHeight="1" spans="4:4">
      <c r="D698" s="108"/>
    </row>
    <row r="699" ht="14.25" customHeight="1" spans="4:4">
      <c r="D699" s="108"/>
    </row>
    <row r="700" ht="14.25" customHeight="1" spans="4:4">
      <c r="D700" s="108"/>
    </row>
    <row r="701" ht="14.25" customHeight="1" spans="4:4">
      <c r="D701" s="108"/>
    </row>
    <row r="702" ht="14.25" customHeight="1" spans="4:4">
      <c r="D702" s="108"/>
    </row>
    <row r="703" ht="14.25" customHeight="1" spans="4:4">
      <c r="D703" s="108"/>
    </row>
    <row r="704" ht="14.25" customHeight="1" spans="4:4">
      <c r="D704" s="108"/>
    </row>
    <row r="705" ht="14.25" customHeight="1" spans="4:4">
      <c r="D705" s="108"/>
    </row>
    <row r="706" ht="14.25" customHeight="1" spans="4:4">
      <c r="D706" s="108"/>
    </row>
    <row r="707" ht="14.25" customHeight="1" spans="4:4">
      <c r="D707" s="108"/>
    </row>
    <row r="708" ht="14.25" customHeight="1" spans="4:4">
      <c r="D708" s="108"/>
    </row>
    <row r="709" ht="14.25" customHeight="1" spans="4:4">
      <c r="D709" s="108"/>
    </row>
    <row r="710" ht="14.25" customHeight="1" spans="4:4">
      <c r="D710" s="108"/>
    </row>
    <row r="711" ht="14.25" customHeight="1" spans="4:4">
      <c r="D711" s="108"/>
    </row>
    <row r="712" ht="14.25" customHeight="1" spans="4:4">
      <c r="D712" s="108"/>
    </row>
    <row r="713" ht="14.25" customHeight="1" spans="4:4">
      <c r="D713" s="108"/>
    </row>
    <row r="714" ht="14.25" customHeight="1" spans="4:4">
      <c r="D714" s="108"/>
    </row>
    <row r="715" ht="14.25" customHeight="1" spans="4:4">
      <c r="D715" s="108"/>
    </row>
    <row r="716" ht="14.25" customHeight="1" spans="4:4">
      <c r="D716" s="108"/>
    </row>
    <row r="717" ht="14.25" customHeight="1" spans="4:4">
      <c r="D717" s="108"/>
    </row>
    <row r="718" ht="14.25" customHeight="1" spans="4:4">
      <c r="D718" s="108"/>
    </row>
    <row r="719" ht="14.25" customHeight="1" spans="4:4">
      <c r="D719" s="108"/>
    </row>
    <row r="720" ht="14.25" customHeight="1" spans="4:4">
      <c r="D720" s="108"/>
    </row>
    <row r="721" ht="14.25" customHeight="1" spans="4:4">
      <c r="D721" s="108"/>
    </row>
    <row r="722" ht="14.25" customHeight="1" spans="4:4">
      <c r="D722" s="108"/>
    </row>
    <row r="723" ht="14.25" customHeight="1" spans="4:4">
      <c r="D723" s="108"/>
    </row>
    <row r="724" ht="14.25" customHeight="1" spans="4:4">
      <c r="D724" s="108"/>
    </row>
    <row r="725" ht="14.25" customHeight="1" spans="4:4">
      <c r="D725" s="108"/>
    </row>
    <row r="726" ht="14.25" customHeight="1" spans="4:4">
      <c r="D726" s="108"/>
    </row>
    <row r="727" ht="14.25" customHeight="1" spans="4:4">
      <c r="D727" s="108"/>
    </row>
    <row r="728" ht="14.25" customHeight="1" spans="4:4">
      <c r="D728" s="108"/>
    </row>
    <row r="729" ht="14.25" customHeight="1" spans="4:4">
      <c r="D729" s="108"/>
    </row>
    <row r="730" ht="14.25" customHeight="1" spans="4:4">
      <c r="D730" s="108"/>
    </row>
    <row r="731" ht="14.25" customHeight="1" spans="4:4">
      <c r="D731" s="108"/>
    </row>
    <row r="732" ht="14.25" customHeight="1" spans="4:4">
      <c r="D732" s="108"/>
    </row>
    <row r="733" ht="14.25" customHeight="1" spans="4:4">
      <c r="D733" s="108"/>
    </row>
    <row r="734" ht="14.25" customHeight="1" spans="4:4">
      <c r="D734" s="108"/>
    </row>
    <row r="735" ht="14.25" customHeight="1" spans="4:4">
      <c r="D735" s="108"/>
    </row>
    <row r="736" ht="14.25" customHeight="1" spans="4:4">
      <c r="D736" s="108"/>
    </row>
    <row r="737" ht="14.25" customHeight="1" spans="4:4">
      <c r="D737" s="108"/>
    </row>
    <row r="738" ht="14.25" customHeight="1" spans="4:4">
      <c r="D738" s="108"/>
    </row>
    <row r="739" ht="14.25" customHeight="1" spans="4:4">
      <c r="D739" s="108"/>
    </row>
    <row r="740" ht="14.25" customHeight="1" spans="4:4">
      <c r="D740" s="108"/>
    </row>
    <row r="741" ht="14.25" customHeight="1" spans="4:4">
      <c r="D741" s="108"/>
    </row>
    <row r="742" ht="14.25" customHeight="1" spans="4:4">
      <c r="D742" s="108"/>
    </row>
    <row r="743" ht="14.25" customHeight="1" spans="4:4">
      <c r="D743" s="108"/>
    </row>
    <row r="744" ht="14.25" customHeight="1" spans="4:4">
      <c r="D744" s="108"/>
    </row>
    <row r="745" ht="14.25" customHeight="1" spans="4:4">
      <c r="D745" s="108"/>
    </row>
    <row r="746" ht="14.25" customHeight="1" spans="4:4">
      <c r="D746" s="108"/>
    </row>
    <row r="747" ht="14.25" customHeight="1" spans="4:4">
      <c r="D747" s="108"/>
    </row>
    <row r="748" ht="14.25" customHeight="1" spans="4:4">
      <c r="D748" s="108"/>
    </row>
    <row r="749" ht="14.25" customHeight="1" spans="4:4">
      <c r="D749" s="108"/>
    </row>
    <row r="750" ht="14.25" customHeight="1" spans="4:4">
      <c r="D750" s="108"/>
    </row>
    <row r="751" ht="14.25" customHeight="1" spans="4:4">
      <c r="D751" s="108"/>
    </row>
    <row r="752" ht="14.25" customHeight="1" spans="4:4">
      <c r="D752" s="108"/>
    </row>
    <row r="753" ht="14.25" customHeight="1" spans="4:4">
      <c r="D753" s="108"/>
    </row>
    <row r="754" ht="14.25" customHeight="1" spans="4:4">
      <c r="D754" s="108"/>
    </row>
    <row r="755" ht="14.25" customHeight="1" spans="4:4">
      <c r="D755" s="108"/>
    </row>
    <row r="756" ht="14.25" customHeight="1" spans="4:4">
      <c r="D756" s="108"/>
    </row>
    <row r="757" ht="14.25" customHeight="1" spans="4:4">
      <c r="D757" s="108"/>
    </row>
    <row r="758" ht="14.25" customHeight="1" spans="4:4">
      <c r="D758" s="108"/>
    </row>
    <row r="759" ht="14.25" customHeight="1" spans="4:4">
      <c r="D759" s="108"/>
    </row>
    <row r="760" ht="14.25" customHeight="1" spans="4:4">
      <c r="D760" s="108"/>
    </row>
    <row r="761" ht="14.25" customHeight="1" spans="4:4">
      <c r="D761" s="108"/>
    </row>
    <row r="762" ht="14.25" customHeight="1" spans="4:4">
      <c r="D762" s="108"/>
    </row>
    <row r="763" ht="14.25" customHeight="1" spans="4:4">
      <c r="D763" s="108"/>
    </row>
    <row r="764" ht="14.25" customHeight="1" spans="4:4">
      <c r="D764" s="108"/>
    </row>
    <row r="765" ht="14.25" customHeight="1" spans="4:4">
      <c r="D765" s="108"/>
    </row>
    <row r="766" ht="14.25" customHeight="1" spans="4:4">
      <c r="D766" s="108"/>
    </row>
    <row r="767" ht="14.25" customHeight="1" spans="4:4">
      <c r="D767" s="108"/>
    </row>
    <row r="768" ht="14.25" customHeight="1" spans="4:4">
      <c r="D768" s="108"/>
    </row>
    <row r="769" ht="14.25" customHeight="1" spans="4:4">
      <c r="D769" s="108"/>
    </row>
    <row r="770" ht="14.25" customHeight="1" spans="4:4">
      <c r="D770" s="108"/>
    </row>
    <row r="771" ht="14.25" customHeight="1" spans="4:4">
      <c r="D771" s="108"/>
    </row>
    <row r="772" ht="14.25" customHeight="1" spans="4:4">
      <c r="D772" s="108"/>
    </row>
    <row r="773" ht="14.25" customHeight="1" spans="4:4">
      <c r="D773" s="108"/>
    </row>
    <row r="774" ht="14.25" customHeight="1" spans="4:4">
      <c r="D774" s="108"/>
    </row>
    <row r="775" ht="14.25" customHeight="1" spans="4:4">
      <c r="D775" s="108"/>
    </row>
    <row r="776" ht="14.25" customHeight="1" spans="4:4">
      <c r="D776" s="108"/>
    </row>
    <row r="777" ht="14.25" customHeight="1" spans="4:4">
      <c r="D777" s="108"/>
    </row>
    <row r="778" ht="14.25" customHeight="1" spans="4:4">
      <c r="D778" s="108"/>
    </row>
    <row r="779" ht="14.25" customHeight="1" spans="4:4">
      <c r="D779" s="108"/>
    </row>
    <row r="780" ht="14.25" customHeight="1" spans="4:4">
      <c r="D780" s="108"/>
    </row>
    <row r="781" ht="14.25" customHeight="1" spans="4:4">
      <c r="D781" s="108"/>
    </row>
    <row r="782" ht="14.25" customHeight="1" spans="4:4">
      <c r="D782" s="108"/>
    </row>
    <row r="783" ht="14.25" customHeight="1" spans="4:4">
      <c r="D783" s="108"/>
    </row>
    <row r="784" ht="14.25" customHeight="1" spans="4:4">
      <c r="D784" s="108"/>
    </row>
    <row r="785" ht="14.25" customHeight="1" spans="4:4">
      <c r="D785" s="108"/>
    </row>
    <row r="786" ht="14.25" customHeight="1" spans="4:4">
      <c r="D786" s="108"/>
    </row>
    <row r="787" ht="14.25" customHeight="1" spans="4:4">
      <c r="D787" s="108"/>
    </row>
    <row r="788" ht="14.25" customHeight="1" spans="4:4">
      <c r="D788" s="108"/>
    </row>
    <row r="789" ht="14.25" customHeight="1" spans="4:4">
      <c r="D789" s="108"/>
    </row>
    <row r="790" ht="14.25" customHeight="1" spans="4:4">
      <c r="D790" s="108"/>
    </row>
    <row r="791" ht="14.25" customHeight="1" spans="4:4">
      <c r="D791" s="108"/>
    </row>
    <row r="792" ht="14.25" customHeight="1" spans="4:4">
      <c r="D792" s="108"/>
    </row>
    <row r="793" ht="14.25" customHeight="1" spans="4:4">
      <c r="D793" s="108"/>
    </row>
    <row r="794" ht="14.25" customHeight="1" spans="4:4">
      <c r="D794" s="108"/>
    </row>
    <row r="795" ht="14.25" customHeight="1" spans="4:4">
      <c r="D795" s="108"/>
    </row>
    <row r="796" ht="14.25" customHeight="1" spans="4:4">
      <c r="D796" s="108"/>
    </row>
    <row r="797" ht="14.25" customHeight="1" spans="4:4">
      <c r="D797" s="108"/>
    </row>
    <row r="798" ht="14.25" customHeight="1" spans="4:4">
      <c r="D798" s="108"/>
    </row>
    <row r="799" ht="14.25" customHeight="1" spans="4:4">
      <c r="D799" s="108"/>
    </row>
    <row r="800" ht="14.25" customHeight="1" spans="4:4">
      <c r="D800" s="108"/>
    </row>
    <row r="801" ht="14.25" customHeight="1" spans="4:4">
      <c r="D801" s="108"/>
    </row>
    <row r="802" ht="14.25" customHeight="1" spans="4:4">
      <c r="D802" s="108"/>
    </row>
    <row r="803" ht="14.25" customHeight="1" spans="4:4">
      <c r="D803" s="108"/>
    </row>
    <row r="804" ht="14.25" customHeight="1" spans="4:4">
      <c r="D804" s="108"/>
    </row>
    <row r="805" ht="14.25" customHeight="1" spans="4:4">
      <c r="D805" s="108"/>
    </row>
    <row r="806" ht="14.25" customHeight="1" spans="4:4">
      <c r="D806" s="108"/>
    </row>
    <row r="807" ht="14.25" customHeight="1" spans="4:4">
      <c r="D807" s="108"/>
    </row>
    <row r="808" ht="14.25" customHeight="1" spans="4:4">
      <c r="D808" s="108"/>
    </row>
    <row r="809" ht="14.25" customHeight="1" spans="4:4">
      <c r="D809" s="108"/>
    </row>
    <row r="810" ht="14.25" customHeight="1" spans="4:4">
      <c r="D810" s="108"/>
    </row>
    <row r="811" ht="14.25" customHeight="1" spans="4:4">
      <c r="D811" s="108"/>
    </row>
    <row r="812" ht="14.25" customHeight="1" spans="4:4">
      <c r="D812" s="108"/>
    </row>
    <row r="813" ht="14.25" customHeight="1" spans="4:4">
      <c r="D813" s="108"/>
    </row>
    <row r="814" ht="14.25" customHeight="1" spans="4:4">
      <c r="D814" s="108"/>
    </row>
    <row r="815" ht="14.25" customHeight="1" spans="4:4">
      <c r="D815" s="108"/>
    </row>
    <row r="816" ht="14.25" customHeight="1" spans="4:4">
      <c r="D816" s="108"/>
    </row>
    <row r="817" ht="14.25" customHeight="1" spans="4:4">
      <c r="D817" s="108"/>
    </row>
    <row r="818" ht="14.25" customHeight="1" spans="4:4">
      <c r="D818" s="108"/>
    </row>
    <row r="819" ht="14.25" customHeight="1" spans="4:4">
      <c r="D819" s="108"/>
    </row>
    <row r="820" ht="14.25" customHeight="1" spans="4:4">
      <c r="D820" s="108"/>
    </row>
    <row r="821" ht="14.25" customHeight="1" spans="4:4">
      <c r="D821" s="108"/>
    </row>
    <row r="822" ht="14.25" customHeight="1" spans="4:4">
      <c r="D822" s="108"/>
    </row>
    <row r="823" ht="14.25" customHeight="1" spans="4:4">
      <c r="D823" s="108"/>
    </row>
    <row r="824" ht="14.25" customHeight="1" spans="4:4">
      <c r="D824" s="108"/>
    </row>
    <row r="825" ht="14.25" customHeight="1" spans="4:4">
      <c r="D825" s="108"/>
    </row>
    <row r="826" ht="14.25" customHeight="1" spans="4:4">
      <c r="D826" s="108"/>
    </row>
    <row r="827" ht="14.25" customHeight="1" spans="4:4">
      <c r="D827" s="108"/>
    </row>
    <row r="828" ht="14.25" customHeight="1" spans="4:4">
      <c r="D828" s="108"/>
    </row>
    <row r="829" ht="14.25" customHeight="1" spans="4:4">
      <c r="D829" s="108"/>
    </row>
    <row r="830" ht="14.25" customHeight="1" spans="4:4">
      <c r="D830" s="108"/>
    </row>
    <row r="831" ht="14.25" customHeight="1" spans="4:4">
      <c r="D831" s="108"/>
    </row>
    <row r="832" ht="14.25" customHeight="1" spans="4:4">
      <c r="D832" s="108"/>
    </row>
    <row r="833" ht="14.25" customHeight="1" spans="4:4">
      <c r="D833" s="108"/>
    </row>
    <row r="834" ht="14.25" customHeight="1" spans="4:4">
      <c r="D834" s="108"/>
    </row>
    <row r="835" ht="14.25" customHeight="1" spans="4:4">
      <c r="D835" s="108"/>
    </row>
    <row r="836" ht="14.25" customHeight="1" spans="4:4">
      <c r="D836" s="108"/>
    </row>
    <row r="837" ht="14.25" customHeight="1" spans="4:4">
      <c r="D837" s="108"/>
    </row>
    <row r="838" ht="14.25" customHeight="1" spans="4:4">
      <c r="D838" s="108"/>
    </row>
    <row r="839" ht="14.25" customHeight="1" spans="4:4">
      <c r="D839" s="108"/>
    </row>
    <row r="840" ht="14.25" customHeight="1" spans="4:4">
      <c r="D840" s="108"/>
    </row>
    <row r="841" ht="14.25" customHeight="1" spans="4:4">
      <c r="D841" s="108"/>
    </row>
    <row r="842" ht="14.25" customHeight="1" spans="4:4">
      <c r="D842" s="108"/>
    </row>
    <row r="843" ht="14.25" customHeight="1" spans="4:4">
      <c r="D843" s="108"/>
    </row>
    <row r="844" ht="14.25" customHeight="1" spans="4:4">
      <c r="D844" s="108"/>
    </row>
    <row r="845" ht="14.25" customHeight="1" spans="4:4">
      <c r="D845" s="108"/>
    </row>
    <row r="846" ht="14.25" customHeight="1" spans="4:4">
      <c r="D846" s="108"/>
    </row>
    <row r="847" ht="14.25" customHeight="1" spans="4:4">
      <c r="D847" s="108"/>
    </row>
    <row r="848" ht="14.25" customHeight="1" spans="4:4">
      <c r="D848" s="108"/>
    </row>
    <row r="849" ht="14.25" customHeight="1" spans="4:4">
      <c r="D849" s="108"/>
    </row>
    <row r="850" ht="14.25" customHeight="1" spans="4:4">
      <c r="D850" s="108"/>
    </row>
    <row r="851" ht="14.25" customHeight="1" spans="4:4">
      <c r="D851" s="108"/>
    </row>
    <row r="852" ht="14.25" customHeight="1" spans="4:4">
      <c r="D852" s="108"/>
    </row>
    <row r="853" ht="14.25" customHeight="1" spans="4:4">
      <c r="D853" s="108"/>
    </row>
    <row r="854" ht="14.25" customHeight="1" spans="4:4">
      <c r="D854" s="108"/>
    </row>
    <row r="855" ht="14.25" customHeight="1" spans="4:4">
      <c r="D855" s="108"/>
    </row>
    <row r="856" ht="14.25" customHeight="1" spans="4:4">
      <c r="D856" s="108"/>
    </row>
    <row r="857" ht="14.25" customHeight="1" spans="4:4">
      <c r="D857" s="108"/>
    </row>
    <row r="858" ht="14.25" customHeight="1" spans="4:4">
      <c r="D858" s="108"/>
    </row>
    <row r="859" ht="14.25" customHeight="1" spans="4:4">
      <c r="D859" s="108"/>
    </row>
    <row r="860" ht="14.25" customHeight="1" spans="4:4">
      <c r="D860" s="108"/>
    </row>
    <row r="861" ht="14.25" customHeight="1" spans="4:4">
      <c r="D861" s="108"/>
    </row>
    <row r="862" ht="14.25" customHeight="1" spans="4:4">
      <c r="D862" s="108"/>
    </row>
    <row r="863" ht="14.25" customHeight="1" spans="4:4">
      <c r="D863" s="108"/>
    </row>
    <row r="864" ht="14.25" customHeight="1" spans="4:4">
      <c r="D864" s="108"/>
    </row>
    <row r="865" ht="14.25" customHeight="1" spans="4:4">
      <c r="D865" s="108"/>
    </row>
    <row r="866" ht="14.25" customHeight="1" spans="4:4">
      <c r="D866" s="108"/>
    </row>
    <row r="867" ht="14.25" customHeight="1" spans="4:4">
      <c r="D867" s="108"/>
    </row>
    <row r="868" ht="14.25" customHeight="1" spans="4:4">
      <c r="D868" s="108"/>
    </row>
    <row r="869" ht="14.25" customHeight="1" spans="4:4">
      <c r="D869" s="108"/>
    </row>
    <row r="870" ht="14.25" customHeight="1" spans="4:4">
      <c r="D870" s="108"/>
    </row>
    <row r="871" ht="14.25" customHeight="1" spans="4:4">
      <c r="D871" s="108"/>
    </row>
    <row r="872" ht="14.25" customHeight="1" spans="4:4">
      <c r="D872" s="108"/>
    </row>
    <row r="873" ht="14.25" customHeight="1" spans="4:4">
      <c r="D873" s="108"/>
    </row>
    <row r="874" ht="14.25" customHeight="1" spans="4:4">
      <c r="D874" s="108"/>
    </row>
    <row r="875" ht="14.25" customHeight="1" spans="4:4">
      <c r="D875" s="108"/>
    </row>
    <row r="876" ht="14.25" customHeight="1" spans="4:4">
      <c r="D876" s="108"/>
    </row>
    <row r="877" ht="14.25" customHeight="1" spans="4:4">
      <c r="D877" s="108"/>
    </row>
    <row r="878" ht="14.25" customHeight="1" spans="4:4">
      <c r="D878" s="108"/>
    </row>
    <row r="879" ht="14.25" customHeight="1" spans="4:4">
      <c r="D879" s="108"/>
    </row>
    <row r="880" ht="14.25" customHeight="1" spans="4:4">
      <c r="D880" s="108"/>
    </row>
    <row r="881" ht="14.25" customHeight="1" spans="4:4">
      <c r="D881" s="108"/>
    </row>
    <row r="882" ht="14.25" customHeight="1" spans="4:4">
      <c r="D882" s="108"/>
    </row>
    <row r="883" ht="14.25" customHeight="1" spans="4:4">
      <c r="D883" s="108"/>
    </row>
    <row r="884" ht="14.25" customHeight="1" spans="4:4">
      <c r="D884" s="108"/>
    </row>
    <row r="885" ht="14.25" customHeight="1" spans="4:4">
      <c r="D885" s="108"/>
    </row>
    <row r="886" ht="14.25" customHeight="1" spans="4:4">
      <c r="D886" s="108"/>
    </row>
    <row r="887" ht="14.25" customHeight="1" spans="4:4">
      <c r="D887" s="108"/>
    </row>
    <row r="888" ht="14.25" customHeight="1" spans="4:4">
      <c r="D888" s="108"/>
    </row>
    <row r="889" ht="14.25" customHeight="1" spans="4:4">
      <c r="D889" s="108"/>
    </row>
    <row r="890" ht="14.25" customHeight="1" spans="4:4">
      <c r="D890" s="108"/>
    </row>
    <row r="891" ht="14.25" customHeight="1" spans="4:4">
      <c r="D891" s="108"/>
    </row>
    <row r="892" ht="14.25" customHeight="1" spans="4:4">
      <c r="D892" s="108"/>
    </row>
    <row r="893" ht="14.25" customHeight="1" spans="4:4">
      <c r="D893" s="108"/>
    </row>
    <row r="894" ht="14.25" customHeight="1" spans="4:4">
      <c r="D894" s="108"/>
    </row>
    <row r="895" ht="14.25" customHeight="1" spans="4:4">
      <c r="D895" s="108"/>
    </row>
    <row r="896" ht="14.25" customHeight="1" spans="4:4">
      <c r="D896" s="108"/>
    </row>
    <row r="897" ht="14.25" customHeight="1" spans="4:4">
      <c r="D897" s="108"/>
    </row>
    <row r="898" ht="14.25" customHeight="1" spans="4:4">
      <c r="D898" s="108"/>
    </row>
    <row r="899" ht="14.25" customHeight="1" spans="4:4">
      <c r="D899" s="108"/>
    </row>
    <row r="900" ht="14.25" customHeight="1" spans="4:4">
      <c r="D900" s="108"/>
    </row>
    <row r="901" ht="14.25" customHeight="1" spans="4:4">
      <c r="D901" s="108"/>
    </row>
    <row r="902" ht="14.25" customHeight="1" spans="4:4">
      <c r="D902" s="108"/>
    </row>
    <row r="903" ht="14.25" customHeight="1" spans="4:4">
      <c r="D903" s="108"/>
    </row>
    <row r="904" ht="14.25" customHeight="1" spans="4:4">
      <c r="D904" s="108"/>
    </row>
    <row r="905" ht="14.25" customHeight="1" spans="4:4">
      <c r="D905" s="108"/>
    </row>
    <row r="906" ht="14.25" customHeight="1" spans="4:4">
      <c r="D906" s="108"/>
    </row>
    <row r="907" ht="14.25" customHeight="1" spans="4:4">
      <c r="D907" s="108"/>
    </row>
    <row r="908" ht="14.25" customHeight="1" spans="4:4">
      <c r="D908" s="108"/>
    </row>
    <row r="909" ht="14.25" customHeight="1" spans="4:4">
      <c r="D909" s="108"/>
    </row>
    <row r="910" ht="14.25" customHeight="1" spans="4:4">
      <c r="D910" s="108"/>
    </row>
    <row r="911" ht="14.25" customHeight="1" spans="4:4">
      <c r="D911" s="108"/>
    </row>
    <row r="912" ht="14.25" customHeight="1" spans="4:4">
      <c r="D912" s="108"/>
    </row>
    <row r="913" ht="14.25" customHeight="1" spans="4:4">
      <c r="D913" s="108"/>
    </row>
    <row r="914" ht="14.25" customHeight="1" spans="4:4">
      <c r="D914" s="108"/>
    </row>
    <row r="915" ht="14.25" customHeight="1" spans="4:4">
      <c r="D915" s="108"/>
    </row>
    <row r="916" ht="14.25" customHeight="1" spans="4:4">
      <c r="D916" s="108"/>
    </row>
    <row r="917" ht="14.25" customHeight="1" spans="4:4">
      <c r="D917" s="108"/>
    </row>
    <row r="918" ht="14.25" customHeight="1" spans="4:4">
      <c r="D918" s="108"/>
    </row>
    <row r="919" ht="14.25" customHeight="1" spans="4:4">
      <c r="D919" s="108"/>
    </row>
    <row r="920" ht="14.25" customHeight="1" spans="4:4">
      <c r="D920" s="108"/>
    </row>
    <row r="921" ht="14.25" customHeight="1" spans="4:4">
      <c r="D921" s="108"/>
    </row>
    <row r="922" ht="14.25" customHeight="1" spans="4:4">
      <c r="D922" s="108"/>
    </row>
    <row r="923" ht="14.25" customHeight="1" spans="4:4">
      <c r="D923" s="108"/>
    </row>
    <row r="924" ht="14.25" customHeight="1" spans="4:4">
      <c r="D924" s="108"/>
    </row>
    <row r="925" ht="14.25" customHeight="1" spans="4:4">
      <c r="D925" s="108"/>
    </row>
    <row r="926" ht="14.25" customHeight="1" spans="4:4">
      <c r="D926" s="108"/>
    </row>
    <row r="927" ht="14.25" customHeight="1" spans="4:4">
      <c r="D927" s="108"/>
    </row>
    <row r="928" ht="14.25" customHeight="1" spans="4:4">
      <c r="D928" s="108"/>
    </row>
    <row r="929" ht="14.25" customHeight="1" spans="4:4">
      <c r="D929" s="108"/>
    </row>
    <row r="930" ht="14.25" customHeight="1" spans="4:4">
      <c r="D930" s="108"/>
    </row>
    <row r="931" ht="14.25" customHeight="1" spans="4:4">
      <c r="D931" s="108"/>
    </row>
    <row r="932" ht="14.25" customHeight="1" spans="4:4">
      <c r="D932" s="108"/>
    </row>
    <row r="933" ht="14.25" customHeight="1" spans="4:4">
      <c r="D933" s="108"/>
    </row>
    <row r="934" ht="14.25" customHeight="1" spans="4:4">
      <c r="D934" s="108"/>
    </row>
    <row r="935" ht="14.25" customHeight="1" spans="4:4">
      <c r="D935" s="108"/>
    </row>
    <row r="936" ht="14.25" customHeight="1" spans="4:4">
      <c r="D936" s="108"/>
    </row>
    <row r="937" ht="14.25" customHeight="1" spans="4:4">
      <c r="D937" s="108"/>
    </row>
    <row r="938" ht="14.25" customHeight="1" spans="4:4">
      <c r="D938" s="108"/>
    </row>
    <row r="939" ht="14.25" customHeight="1" spans="4:4">
      <c r="D939" s="108"/>
    </row>
    <row r="940" ht="14.25" customHeight="1" spans="4:4">
      <c r="D940" s="108"/>
    </row>
    <row r="941" ht="14.25" customHeight="1" spans="4:4">
      <c r="D941" s="108"/>
    </row>
    <row r="942" ht="14.25" customHeight="1" spans="4:4">
      <c r="D942" s="108"/>
    </row>
    <row r="943" ht="14.25" customHeight="1" spans="4:4">
      <c r="D943" s="108"/>
    </row>
    <row r="944" ht="14.25" customHeight="1" spans="4:4">
      <c r="D944" s="108"/>
    </row>
    <row r="945" ht="14.25" customHeight="1" spans="4:4">
      <c r="D945" s="108"/>
    </row>
    <row r="946" ht="14.25" customHeight="1" spans="4:4">
      <c r="D946" s="108"/>
    </row>
    <row r="947" ht="14.25" customHeight="1" spans="4:4">
      <c r="D947" s="108"/>
    </row>
    <row r="948" ht="14.25" customHeight="1" spans="4:4">
      <c r="D948" s="108"/>
    </row>
    <row r="949" ht="14.25" customHeight="1" spans="4:4">
      <c r="D949" s="108"/>
    </row>
    <row r="950" ht="14.25" customHeight="1" spans="4:4">
      <c r="D950" s="108"/>
    </row>
    <row r="951" ht="14.25" customHeight="1" spans="4:4">
      <c r="D951" s="108"/>
    </row>
    <row r="952" ht="14.25" customHeight="1" spans="4:4">
      <c r="D952" s="108"/>
    </row>
    <row r="953" ht="14.25" customHeight="1" spans="4:4">
      <c r="D953" s="108"/>
    </row>
    <row r="954" ht="14.25" customHeight="1" spans="4:4">
      <c r="D954" s="108"/>
    </row>
    <row r="955" ht="14.25" customHeight="1" spans="4:4">
      <c r="D955" s="108"/>
    </row>
    <row r="956" ht="14.25" customHeight="1" spans="4:4">
      <c r="D956" s="108"/>
    </row>
    <row r="957" ht="14.25" customHeight="1" spans="4:4">
      <c r="D957" s="108"/>
    </row>
    <row r="958" ht="14.25" customHeight="1" spans="4:4">
      <c r="D958" s="108"/>
    </row>
    <row r="959" ht="14.25" customHeight="1" spans="4:4">
      <c r="D959" s="108"/>
    </row>
    <row r="960" ht="14.25" customHeight="1" spans="4:4">
      <c r="D960" s="108"/>
    </row>
    <row r="961" ht="14.25" customHeight="1" spans="4:4">
      <c r="D961" s="108"/>
    </row>
    <row r="962" ht="14.25" customHeight="1" spans="4:4">
      <c r="D962" s="108"/>
    </row>
    <row r="963" ht="14.25" customHeight="1" spans="4:4">
      <c r="D963" s="108"/>
    </row>
    <row r="964" ht="14.25" customHeight="1" spans="4:4">
      <c r="D964" s="108"/>
    </row>
    <row r="965" ht="14.25" customHeight="1" spans="4:4">
      <c r="D965" s="108"/>
    </row>
    <row r="966" ht="14.25" customHeight="1" spans="4:4">
      <c r="D966" s="108"/>
    </row>
    <row r="967" ht="14.25" customHeight="1" spans="4:4">
      <c r="D967" s="108"/>
    </row>
    <row r="968" ht="14.25" customHeight="1" spans="4:4">
      <c r="D968" s="108"/>
    </row>
    <row r="969" ht="14.25" customHeight="1" spans="4:4">
      <c r="D969" s="108"/>
    </row>
    <row r="970" ht="14.25" customHeight="1" spans="4:4">
      <c r="D970" s="108"/>
    </row>
    <row r="971" ht="14.25" customHeight="1" spans="4:4">
      <c r="D971" s="108"/>
    </row>
    <row r="972" ht="14.25" customHeight="1" spans="4:4">
      <c r="D972" s="108"/>
    </row>
    <row r="973" ht="14.25" customHeight="1" spans="4:4">
      <c r="D973" s="108"/>
    </row>
    <row r="974" ht="14.25" customHeight="1" spans="4:4">
      <c r="D974" s="108"/>
    </row>
    <row r="975" ht="14.25" customHeight="1" spans="4:4">
      <c r="D975" s="108"/>
    </row>
    <row r="976" ht="14.25" customHeight="1" spans="4:4">
      <c r="D976" s="108"/>
    </row>
    <row r="977" ht="14.25" customHeight="1" spans="4:4">
      <c r="D977" s="108"/>
    </row>
    <row r="978" ht="14.25" customHeight="1" spans="4:4">
      <c r="D978" s="108"/>
    </row>
    <row r="979" ht="14.25" customHeight="1" spans="4:4">
      <c r="D979" s="108"/>
    </row>
    <row r="980" ht="14.25" customHeight="1" spans="4:4">
      <c r="D980" s="108"/>
    </row>
    <row r="981" ht="14.25" customHeight="1" spans="4:4">
      <c r="D981" s="108"/>
    </row>
    <row r="982" ht="14.25" customHeight="1" spans="4:4">
      <c r="D982" s="108"/>
    </row>
    <row r="983" ht="14.25" customHeight="1" spans="4:4">
      <c r="D983" s="108"/>
    </row>
    <row r="984" ht="14.25" customHeight="1" spans="4:4">
      <c r="D984" s="108"/>
    </row>
    <row r="985" ht="14.25" customHeight="1" spans="4:4">
      <c r="D985" s="108"/>
    </row>
    <row r="986" ht="14.25" customHeight="1" spans="4:4">
      <c r="D986" s="108"/>
    </row>
    <row r="987" ht="14.25" customHeight="1" spans="4:4">
      <c r="D987" s="108"/>
    </row>
    <row r="988" ht="14.25" customHeight="1" spans="4:4">
      <c r="D988" s="108"/>
    </row>
    <row r="989" ht="14.25" customHeight="1" spans="4:4">
      <c r="D989" s="108"/>
    </row>
    <row r="990" ht="14.25" customHeight="1" spans="4:4">
      <c r="D990" s="108"/>
    </row>
    <row r="991" ht="14.25" customHeight="1" spans="4:4">
      <c r="D991" s="108"/>
    </row>
    <row r="992" ht="14.25" customHeight="1" spans="4:4">
      <c r="D992" s="108"/>
    </row>
    <row r="993" ht="14.25" customHeight="1" spans="4:4">
      <c r="D993" s="108"/>
    </row>
    <row r="994" ht="14.25" customHeight="1" spans="4:4">
      <c r="D994" s="108"/>
    </row>
    <row r="995" ht="14.25" customHeight="1" spans="4:4">
      <c r="D995" s="108"/>
    </row>
    <row r="996" ht="14.25" customHeight="1" spans="4:4">
      <c r="D996" s="108"/>
    </row>
    <row r="997" ht="14.25" customHeight="1" spans="4:4">
      <c r="D997" s="108"/>
    </row>
    <row r="998" ht="14.25" customHeight="1" spans="4:4">
      <c r="D998" s="108"/>
    </row>
    <row r="999" ht="14.25" customHeight="1" spans="4:4">
      <c r="D999" s="108"/>
    </row>
    <row r="1000" ht="14.25" customHeight="1" spans="4:4">
      <c r="D1000" s="108"/>
    </row>
  </sheetData>
  <mergeCells count="2">
    <mergeCell ref="B1:C1"/>
    <mergeCell ref="E1:K1"/>
  </mergeCells>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1"/>
  <sheetViews>
    <sheetView tabSelected="1" workbookViewId="0">
      <pane xSplit="2" topLeftCell="H1" activePane="topRight" state="frozen"/>
      <selection/>
      <selection pane="topRight" activeCell="B33" sqref="B33"/>
    </sheetView>
  </sheetViews>
  <sheetFormatPr defaultColWidth="14.4333333333333" defaultRowHeight="15" customHeight="1"/>
  <cols>
    <col min="1" max="1" width="33.125" style="77" customWidth="1"/>
    <col min="2" max="2" width="42.7083333333333" style="77" customWidth="1"/>
    <col min="3" max="3" width="19.125" style="77" customWidth="1"/>
    <col min="4" max="4" width="15.5" style="77" customWidth="1"/>
    <col min="5" max="5" width="19.875" style="77" customWidth="1"/>
    <col min="6" max="6" width="21.25" style="77" customWidth="1"/>
    <col min="7" max="7" width="22.125" style="77" customWidth="1"/>
    <col min="8" max="8" width="30.75" style="77" customWidth="1"/>
    <col min="9" max="9" width="29" style="77" customWidth="1"/>
    <col min="10" max="10" width="25.375" style="77" customWidth="1"/>
    <col min="11" max="11" width="18.2916666666667" style="77" customWidth="1"/>
    <col min="12" max="21" width="8.70833333333333" style="77" customWidth="1"/>
    <col min="22" max="16384" width="14.4333333333333" style="77" customWidth="1"/>
  </cols>
  <sheetData>
    <row r="1" ht="21" customHeight="1" spans="1:21">
      <c r="A1" s="78" t="s">
        <v>162</v>
      </c>
      <c r="B1" s="79"/>
      <c r="C1" s="80"/>
      <c r="D1" s="80"/>
      <c r="E1" s="80"/>
      <c r="F1" s="80"/>
      <c r="G1" s="80"/>
      <c r="H1" s="80"/>
      <c r="I1" s="80"/>
      <c r="J1" s="81"/>
      <c r="L1" s="81"/>
      <c r="M1" s="81"/>
      <c r="N1" s="81"/>
      <c r="O1" s="81"/>
      <c r="P1" s="81"/>
      <c r="Q1" s="81"/>
      <c r="R1" s="81"/>
      <c r="S1" s="81"/>
      <c r="T1" s="81"/>
      <c r="U1" s="81"/>
    </row>
    <row r="2" ht="21" customHeight="1" spans="1:21">
      <c r="A2" s="81"/>
      <c r="B2" s="82" t="s">
        <v>125</v>
      </c>
      <c r="C2" s="83" t="s">
        <v>126</v>
      </c>
      <c r="J2" s="81"/>
      <c r="K2" s="81"/>
      <c r="L2" s="81"/>
      <c r="M2" s="81"/>
      <c r="N2" s="81"/>
      <c r="O2" s="81"/>
      <c r="P2" s="81"/>
      <c r="Q2" s="81"/>
      <c r="R2" s="81"/>
      <c r="S2" s="81"/>
      <c r="T2" s="81"/>
      <c r="U2" s="81"/>
    </row>
    <row r="3" ht="14.25" customHeight="1" spans="1:10">
      <c r="A3" s="84"/>
      <c r="B3" s="85" t="s">
        <v>127</v>
      </c>
      <c r="C3" s="86" t="s">
        <v>62</v>
      </c>
      <c r="D3" s="86" t="s">
        <v>80</v>
      </c>
      <c r="E3" s="86" t="s">
        <v>129</v>
      </c>
      <c r="F3" s="86" t="s">
        <v>58</v>
      </c>
      <c r="G3" s="86" t="s">
        <v>101</v>
      </c>
      <c r="H3" s="86" t="s">
        <v>87</v>
      </c>
      <c r="I3" s="86" t="s">
        <v>42</v>
      </c>
      <c r="J3" s="86" t="s">
        <v>128</v>
      </c>
    </row>
    <row r="4" ht="14.25" customHeight="1" spans="1:10">
      <c r="A4" s="87" t="s">
        <v>130</v>
      </c>
      <c r="B4" s="88">
        <v>-144625471759</v>
      </c>
      <c r="C4" s="88" t="s">
        <v>163</v>
      </c>
      <c r="D4" s="88" t="s">
        <v>164</v>
      </c>
      <c r="E4" s="88" t="s">
        <v>165</v>
      </c>
      <c r="F4" s="88" t="s">
        <v>166</v>
      </c>
      <c r="G4" s="88" t="s">
        <v>167</v>
      </c>
      <c r="H4" s="88" t="s">
        <v>168</v>
      </c>
      <c r="I4" s="88" t="s">
        <v>169</v>
      </c>
      <c r="J4" s="103" t="s">
        <v>170</v>
      </c>
    </row>
    <row r="5" ht="14.25" customHeight="1" spans="1:10">
      <c r="A5" s="89" t="s">
        <v>131</v>
      </c>
      <c r="B5" s="90">
        <v>9149992377</v>
      </c>
      <c r="C5" s="90" t="s">
        <v>171</v>
      </c>
      <c r="D5" s="90" t="s">
        <v>172</v>
      </c>
      <c r="E5" s="90" t="s">
        <v>173</v>
      </c>
      <c r="F5" s="90" t="s">
        <v>174</v>
      </c>
      <c r="G5" s="90" t="s">
        <v>175</v>
      </c>
      <c r="H5" s="90" t="s">
        <v>176</v>
      </c>
      <c r="I5" s="90" t="s">
        <v>177</v>
      </c>
      <c r="J5" s="103" t="s">
        <v>178</v>
      </c>
    </row>
    <row r="6" ht="14.25" customHeight="1" spans="1:10">
      <c r="A6" s="91" t="s">
        <v>132</v>
      </c>
      <c r="B6" s="92">
        <v>6599688470</v>
      </c>
      <c r="C6" s="93" t="s">
        <v>179</v>
      </c>
      <c r="D6" s="93" t="s">
        <v>180</v>
      </c>
      <c r="E6" s="93" t="s">
        <v>181</v>
      </c>
      <c r="F6" s="93" t="s">
        <v>182</v>
      </c>
      <c r="G6" s="93" t="s">
        <v>183</v>
      </c>
      <c r="H6" s="93" t="s">
        <v>184</v>
      </c>
      <c r="I6" s="93" t="s">
        <v>185</v>
      </c>
      <c r="J6" s="103" t="s">
        <v>186</v>
      </c>
    </row>
    <row r="7" ht="14.25" customHeight="1" spans="1:10">
      <c r="A7" s="91" t="s">
        <v>133</v>
      </c>
      <c r="B7" s="92">
        <v>13591737</v>
      </c>
      <c r="C7" s="93" t="s">
        <v>187</v>
      </c>
      <c r="D7" s="93" t="s">
        <v>188</v>
      </c>
      <c r="E7" s="93" t="s">
        <v>189</v>
      </c>
      <c r="F7" s="93" t="s">
        <v>190</v>
      </c>
      <c r="G7" s="93" t="s">
        <v>191</v>
      </c>
      <c r="H7" s="93" t="s">
        <v>192</v>
      </c>
      <c r="I7" s="93" t="s">
        <v>193</v>
      </c>
      <c r="J7" s="103" t="s">
        <v>194</v>
      </c>
    </row>
    <row r="8" ht="14.25" customHeight="1" spans="1:10">
      <c r="A8" s="91" t="s">
        <v>134</v>
      </c>
      <c r="B8" s="92">
        <v>361541483</v>
      </c>
      <c r="C8" s="93" t="s">
        <v>195</v>
      </c>
      <c r="D8" s="93" t="s">
        <v>196</v>
      </c>
      <c r="E8" s="93" t="s">
        <v>197</v>
      </c>
      <c r="F8" s="93" t="s">
        <v>198</v>
      </c>
      <c r="G8" s="93" t="s">
        <v>199</v>
      </c>
      <c r="H8" s="93" t="s">
        <v>200</v>
      </c>
      <c r="I8" s="93" t="s">
        <v>201</v>
      </c>
      <c r="J8" s="103" t="s">
        <v>202</v>
      </c>
    </row>
    <row r="9" ht="14.25" customHeight="1" spans="1:10">
      <c r="A9" s="91" t="s">
        <v>135</v>
      </c>
      <c r="B9" s="92">
        <v>1874893661</v>
      </c>
      <c r="C9" s="93" t="s">
        <v>203</v>
      </c>
      <c r="D9" s="93" t="s">
        <v>204</v>
      </c>
      <c r="E9" s="93" t="s">
        <v>205</v>
      </c>
      <c r="F9" s="93" t="s">
        <v>206</v>
      </c>
      <c r="G9" s="93" t="s">
        <v>207</v>
      </c>
      <c r="H9" s="93" t="s">
        <v>208</v>
      </c>
      <c r="I9" s="93" t="s">
        <v>209</v>
      </c>
      <c r="J9" s="103" t="s">
        <v>210</v>
      </c>
    </row>
    <row r="10" ht="14.25" customHeight="1" spans="1:10">
      <c r="A10" s="91" t="s">
        <v>136</v>
      </c>
      <c r="B10" s="92">
        <v>300277026</v>
      </c>
      <c r="C10" s="93" t="s">
        <v>211</v>
      </c>
      <c r="D10" s="93" t="s">
        <v>212</v>
      </c>
      <c r="E10" s="93" t="s">
        <v>213</v>
      </c>
      <c r="F10" s="93" t="s">
        <v>214</v>
      </c>
      <c r="G10" s="93" t="s">
        <v>215</v>
      </c>
      <c r="H10" s="93" t="s">
        <v>216</v>
      </c>
      <c r="I10" s="93" t="s">
        <v>217</v>
      </c>
      <c r="J10" s="103" t="s">
        <v>218</v>
      </c>
    </row>
    <row r="11" ht="14.25" customHeight="1" spans="1:10">
      <c r="A11" s="89" t="s">
        <v>137</v>
      </c>
      <c r="B11" s="90">
        <v>-132141107393</v>
      </c>
      <c r="C11" s="90" t="s">
        <v>219</v>
      </c>
      <c r="D11" s="90" t="s">
        <v>219</v>
      </c>
      <c r="E11" s="90" t="s">
        <v>219</v>
      </c>
      <c r="F11" s="90" t="s">
        <v>219</v>
      </c>
      <c r="G11" s="90" t="s">
        <v>219</v>
      </c>
      <c r="H11" s="90" t="s">
        <v>219</v>
      </c>
      <c r="I11" s="90" t="s">
        <v>219</v>
      </c>
      <c r="J11" s="103" t="s">
        <v>219</v>
      </c>
    </row>
    <row r="12" ht="14.25" customHeight="1" spans="1:10">
      <c r="A12" s="91" t="s">
        <v>138</v>
      </c>
      <c r="B12" s="92">
        <v>0</v>
      </c>
      <c r="C12" s="93" t="s">
        <v>219</v>
      </c>
      <c r="D12" s="93" t="s">
        <v>219</v>
      </c>
      <c r="E12" s="93" t="s">
        <v>219</v>
      </c>
      <c r="F12" s="93" t="s">
        <v>219</v>
      </c>
      <c r="G12" s="93" t="s">
        <v>219</v>
      </c>
      <c r="H12" s="93" t="s">
        <v>219</v>
      </c>
      <c r="I12" s="93" t="s">
        <v>219</v>
      </c>
      <c r="J12" s="103" t="s">
        <v>219</v>
      </c>
    </row>
    <row r="13" ht="14.25" customHeight="1" spans="1:10">
      <c r="A13" s="91" t="s">
        <v>140</v>
      </c>
      <c r="B13" s="92">
        <v>0</v>
      </c>
      <c r="C13" s="93" t="s">
        <v>219</v>
      </c>
      <c r="D13" s="93" t="s">
        <v>219</v>
      </c>
      <c r="E13" s="93" t="s">
        <v>219</v>
      </c>
      <c r="F13" s="93" t="s">
        <v>219</v>
      </c>
      <c r="G13" s="93" t="s">
        <v>219</v>
      </c>
      <c r="H13" s="93" t="s">
        <v>219</v>
      </c>
      <c r="I13" s="93" t="s">
        <v>219</v>
      </c>
      <c r="J13" s="103" t="s">
        <v>219</v>
      </c>
    </row>
    <row r="14" ht="14.25" customHeight="1" spans="1:10">
      <c r="A14" s="91" t="s">
        <v>139</v>
      </c>
      <c r="B14" s="92">
        <v>-9320711657</v>
      </c>
      <c r="C14" s="93" t="s">
        <v>219</v>
      </c>
      <c r="D14" s="93" t="s">
        <v>219</v>
      </c>
      <c r="E14" s="93" t="s">
        <v>219</v>
      </c>
      <c r="F14" s="93" t="s">
        <v>219</v>
      </c>
      <c r="G14" s="93" t="s">
        <v>219</v>
      </c>
      <c r="H14" s="93" t="s">
        <v>219</v>
      </c>
      <c r="I14" s="93" t="s">
        <v>219</v>
      </c>
      <c r="J14" s="103" t="s">
        <v>219</v>
      </c>
    </row>
    <row r="15" ht="14.25" customHeight="1" spans="1:10">
      <c r="A15" s="91" t="s">
        <v>141</v>
      </c>
      <c r="B15" s="92">
        <v>-122820395736</v>
      </c>
      <c r="C15" s="93" t="s">
        <v>219</v>
      </c>
      <c r="D15" s="93" t="s">
        <v>219</v>
      </c>
      <c r="E15" s="93" t="s">
        <v>219</v>
      </c>
      <c r="F15" s="93" t="s">
        <v>219</v>
      </c>
      <c r="G15" s="93" t="s">
        <v>219</v>
      </c>
      <c r="H15" s="93" t="s">
        <v>219</v>
      </c>
      <c r="I15" s="93" t="s">
        <v>219</v>
      </c>
      <c r="J15" s="103" t="s">
        <v>219</v>
      </c>
    </row>
    <row r="16" ht="14.25" customHeight="1" spans="1:10">
      <c r="A16" s="89" t="s">
        <v>142</v>
      </c>
      <c r="B16" s="90">
        <v>-362680543</v>
      </c>
      <c r="C16" s="90" t="s">
        <v>220</v>
      </c>
      <c r="D16" s="90" t="s">
        <v>221</v>
      </c>
      <c r="E16" s="90" t="s">
        <v>222</v>
      </c>
      <c r="F16" s="90" t="s">
        <v>223</v>
      </c>
      <c r="G16" s="90" t="s">
        <v>224</v>
      </c>
      <c r="H16" s="90" t="s">
        <v>225</v>
      </c>
      <c r="I16" s="90" t="s">
        <v>226</v>
      </c>
      <c r="J16" s="103" t="s">
        <v>227</v>
      </c>
    </row>
    <row r="17" ht="14.25" customHeight="1" spans="1:10">
      <c r="A17" s="91" t="s">
        <v>143</v>
      </c>
      <c r="B17" s="92">
        <v>0</v>
      </c>
      <c r="C17" s="93" t="s">
        <v>219</v>
      </c>
      <c r="D17" s="93" t="s">
        <v>219</v>
      </c>
      <c r="E17" s="93" t="s">
        <v>219</v>
      </c>
      <c r="F17" s="93" t="s">
        <v>219</v>
      </c>
      <c r="G17" s="93" t="s">
        <v>219</v>
      </c>
      <c r="H17" s="93" t="s">
        <v>219</v>
      </c>
      <c r="I17" s="93" t="s">
        <v>219</v>
      </c>
      <c r="J17" s="103" t="s">
        <v>219</v>
      </c>
    </row>
    <row r="18" ht="14.25" customHeight="1" spans="1:10">
      <c r="A18" s="91" t="s">
        <v>144</v>
      </c>
      <c r="B18" s="92">
        <v>0</v>
      </c>
      <c r="C18" s="93" t="s">
        <v>219</v>
      </c>
      <c r="D18" s="93" t="s">
        <v>219</v>
      </c>
      <c r="E18" s="93" t="s">
        <v>219</v>
      </c>
      <c r="F18" s="93" t="s">
        <v>219</v>
      </c>
      <c r="G18" s="93" t="s">
        <v>219</v>
      </c>
      <c r="H18" s="93" t="s">
        <v>219</v>
      </c>
      <c r="I18" s="93" t="s">
        <v>219</v>
      </c>
      <c r="J18" s="103" t="s">
        <v>219</v>
      </c>
    </row>
    <row r="19" ht="14.25" customHeight="1" spans="1:10">
      <c r="A19" s="91" t="s">
        <v>145</v>
      </c>
      <c r="B19" s="92">
        <v>1745271</v>
      </c>
      <c r="C19" s="93" t="s">
        <v>228</v>
      </c>
      <c r="D19" s="93" t="s">
        <v>229</v>
      </c>
      <c r="E19" s="93" t="s">
        <v>230</v>
      </c>
      <c r="F19" s="93" t="s">
        <v>231</v>
      </c>
      <c r="G19" s="93" t="s">
        <v>232</v>
      </c>
      <c r="H19" s="93" t="s">
        <v>233</v>
      </c>
      <c r="I19" s="93" t="s">
        <v>234</v>
      </c>
      <c r="J19" s="103" t="s">
        <v>235</v>
      </c>
    </row>
    <row r="20" ht="14.25" customHeight="1" spans="1:10">
      <c r="A20" s="91" t="s">
        <v>236</v>
      </c>
      <c r="B20" s="92">
        <v>-186651305</v>
      </c>
      <c r="C20" s="93" t="s">
        <v>237</v>
      </c>
      <c r="D20" s="93" t="s">
        <v>238</v>
      </c>
      <c r="E20" s="93" t="s">
        <v>239</v>
      </c>
      <c r="F20" s="93" t="s">
        <v>240</v>
      </c>
      <c r="G20" s="93" t="s">
        <v>241</v>
      </c>
      <c r="H20" s="93" t="s">
        <v>242</v>
      </c>
      <c r="I20" s="93" t="s">
        <v>243</v>
      </c>
      <c r="J20" s="103" t="s">
        <v>244</v>
      </c>
    </row>
    <row r="21" ht="14.25" customHeight="1" spans="1:10">
      <c r="A21" s="91" t="s">
        <v>245</v>
      </c>
      <c r="B21" s="92">
        <v>-177774509</v>
      </c>
      <c r="C21" s="93" t="s">
        <v>219</v>
      </c>
      <c r="D21" s="93" t="s">
        <v>219</v>
      </c>
      <c r="E21" s="93" t="s">
        <v>219</v>
      </c>
      <c r="F21" s="93" t="s">
        <v>219</v>
      </c>
      <c r="G21" s="93" t="s">
        <v>219</v>
      </c>
      <c r="H21" s="93" t="s">
        <v>219</v>
      </c>
      <c r="I21" s="93" t="s">
        <v>219</v>
      </c>
      <c r="J21" s="103" t="s">
        <v>219</v>
      </c>
    </row>
    <row r="22" ht="14.25" customHeight="1" spans="1:10">
      <c r="A22" s="91" t="s">
        <v>148</v>
      </c>
      <c r="B22" s="92">
        <v>0</v>
      </c>
      <c r="C22" s="93" t="s">
        <v>219</v>
      </c>
      <c r="D22" s="93" t="s">
        <v>219</v>
      </c>
      <c r="E22" s="93" t="s">
        <v>219</v>
      </c>
      <c r="F22" s="93" t="s">
        <v>219</v>
      </c>
      <c r="G22" s="93" t="s">
        <v>219</v>
      </c>
      <c r="H22" s="93" t="s">
        <v>219</v>
      </c>
      <c r="I22" s="93" t="s">
        <v>219</v>
      </c>
      <c r="J22" s="103" t="s">
        <v>219</v>
      </c>
    </row>
    <row r="23" ht="14.25" customHeight="1" spans="1:10">
      <c r="A23" s="94" t="s">
        <v>149</v>
      </c>
      <c r="B23" s="90">
        <v>-123353795559</v>
      </c>
      <c r="C23" s="90" t="s">
        <v>246</v>
      </c>
      <c r="D23" s="90" t="s">
        <v>247</v>
      </c>
      <c r="E23" s="90" t="s">
        <v>248</v>
      </c>
      <c r="F23" s="90" t="s">
        <v>249</v>
      </c>
      <c r="G23" s="90" t="s">
        <v>250</v>
      </c>
      <c r="H23" s="90" t="s">
        <v>251</v>
      </c>
      <c r="I23" s="90" t="s">
        <v>252</v>
      </c>
      <c r="J23" s="103" t="s">
        <v>253</v>
      </c>
    </row>
    <row r="24" ht="14.25" customHeight="1" spans="1:10">
      <c r="A24" s="94" t="s">
        <v>150</v>
      </c>
      <c r="B24" s="90">
        <v>-16495675040</v>
      </c>
      <c r="C24" s="90" t="s">
        <v>254</v>
      </c>
      <c r="D24" s="90" t="s">
        <v>255</v>
      </c>
      <c r="E24" s="90" t="s">
        <v>256</v>
      </c>
      <c r="F24" s="90" t="s">
        <v>257</v>
      </c>
      <c r="G24" s="90" t="s">
        <v>258</v>
      </c>
      <c r="H24" s="90" t="s">
        <v>259</v>
      </c>
      <c r="I24" s="90" t="s">
        <v>260</v>
      </c>
      <c r="J24" s="103" t="s">
        <v>261</v>
      </c>
    </row>
    <row r="25" ht="14.25" customHeight="1" spans="1:10">
      <c r="A25" s="95" t="s">
        <v>151</v>
      </c>
      <c r="B25" s="92">
        <v>0</v>
      </c>
      <c r="C25" s="93" t="s">
        <v>219</v>
      </c>
      <c r="D25" s="93" t="s">
        <v>219</v>
      </c>
      <c r="E25" s="93" t="s">
        <v>219</v>
      </c>
      <c r="F25" s="93" t="s">
        <v>219</v>
      </c>
      <c r="G25" s="93" t="s">
        <v>219</v>
      </c>
      <c r="H25" s="93" t="s">
        <v>219</v>
      </c>
      <c r="I25" s="93" t="s">
        <v>219</v>
      </c>
      <c r="J25" s="103" t="s">
        <v>219</v>
      </c>
    </row>
    <row r="26" ht="14.25" customHeight="1" spans="1:10">
      <c r="A26" s="95" t="s">
        <v>152</v>
      </c>
      <c r="B26" s="96">
        <v>-15074158721</v>
      </c>
      <c r="C26" s="93" t="s">
        <v>262</v>
      </c>
      <c r="D26" s="93" t="s">
        <v>263</v>
      </c>
      <c r="E26" s="93" t="s">
        <v>264</v>
      </c>
      <c r="F26" s="93" t="s">
        <v>265</v>
      </c>
      <c r="G26" s="93" t="s">
        <v>266</v>
      </c>
      <c r="H26" s="93" t="s">
        <v>267</v>
      </c>
      <c r="I26" s="93" t="s">
        <v>268</v>
      </c>
      <c r="J26" s="103" t="s">
        <v>269</v>
      </c>
    </row>
    <row r="27" ht="14.25" customHeight="1" spans="1:10">
      <c r="A27" s="95" t="s">
        <v>153</v>
      </c>
      <c r="B27" s="96">
        <v>-627109313</v>
      </c>
      <c r="C27" s="93" t="s">
        <v>270</v>
      </c>
      <c r="D27" s="93" t="s">
        <v>271</v>
      </c>
      <c r="E27" s="93" t="s">
        <v>272</v>
      </c>
      <c r="F27" s="93" t="s">
        <v>273</v>
      </c>
      <c r="G27" s="93" t="s">
        <v>274</v>
      </c>
      <c r="H27" s="93" t="s">
        <v>275</v>
      </c>
      <c r="I27" s="93" t="s">
        <v>276</v>
      </c>
      <c r="J27" s="103" t="s">
        <v>277</v>
      </c>
    </row>
    <row r="28" ht="14.25" customHeight="1" spans="1:10">
      <c r="A28" s="95" t="s">
        <v>154</v>
      </c>
      <c r="B28" s="92">
        <v>-794407006</v>
      </c>
      <c r="C28" s="93" t="s">
        <v>278</v>
      </c>
      <c r="D28" s="93" t="s">
        <v>279</v>
      </c>
      <c r="E28" s="93" t="s">
        <v>280</v>
      </c>
      <c r="F28" s="93" t="s">
        <v>281</v>
      </c>
      <c r="G28" s="93" t="s">
        <v>282</v>
      </c>
      <c r="H28" s="93" t="s">
        <v>283</v>
      </c>
      <c r="I28" s="93" t="s">
        <v>284</v>
      </c>
      <c r="J28" s="103" t="s">
        <v>285</v>
      </c>
    </row>
    <row r="29" ht="14.25" customHeight="1" spans="1:10">
      <c r="A29" s="94" t="s">
        <v>155</v>
      </c>
      <c r="B29" s="97">
        <v>-4776001160</v>
      </c>
      <c r="C29" s="97" t="s">
        <v>286</v>
      </c>
      <c r="D29" s="97" t="s">
        <v>287</v>
      </c>
      <c r="E29" s="97" t="s">
        <v>288</v>
      </c>
      <c r="F29" s="97" t="s">
        <v>289</v>
      </c>
      <c r="G29" s="97" t="s">
        <v>290</v>
      </c>
      <c r="H29" s="97" t="s">
        <v>291</v>
      </c>
      <c r="I29" s="97" t="s">
        <v>292</v>
      </c>
      <c r="J29" s="103" t="s">
        <v>293</v>
      </c>
    </row>
    <row r="30" ht="14.25" customHeight="1" spans="1:10">
      <c r="A30" s="98" t="s">
        <v>156</v>
      </c>
      <c r="B30" s="77">
        <v>73</v>
      </c>
      <c r="C30" s="99" t="s">
        <v>294</v>
      </c>
      <c r="D30" s="99" t="s">
        <v>295</v>
      </c>
      <c r="E30" s="99" t="s">
        <v>296</v>
      </c>
      <c r="F30" s="99" t="s">
        <v>297</v>
      </c>
      <c r="G30" s="99" t="s">
        <v>297</v>
      </c>
      <c r="H30" s="99" t="s">
        <v>298</v>
      </c>
      <c r="I30" s="99" t="s">
        <v>299</v>
      </c>
      <c r="J30" s="103" t="s">
        <v>300</v>
      </c>
    </row>
    <row r="31" ht="14.25" customHeight="1" spans="1:10">
      <c r="A31" s="100" t="s">
        <v>157</v>
      </c>
      <c r="C31" s="101"/>
      <c r="D31" s="101"/>
      <c r="E31" s="101"/>
      <c r="F31" s="101"/>
      <c r="G31" s="101"/>
      <c r="H31" s="101"/>
      <c r="I31" s="101"/>
      <c r="J31" s="103"/>
    </row>
    <row r="32" ht="14.25" customHeight="1" spans="1:10">
      <c r="A32" s="95" t="s">
        <v>158</v>
      </c>
      <c r="C32" s="102" t="s">
        <v>301</v>
      </c>
      <c r="D32" s="102" t="s">
        <v>302</v>
      </c>
      <c r="E32" s="102" t="s">
        <v>303</v>
      </c>
      <c r="F32" s="102" t="s">
        <v>304</v>
      </c>
      <c r="G32" s="102" t="s">
        <v>305</v>
      </c>
      <c r="H32" s="102" t="s">
        <v>306</v>
      </c>
      <c r="I32" s="102" t="s">
        <v>307</v>
      </c>
      <c r="J32" s="103" t="s">
        <v>308</v>
      </c>
    </row>
    <row r="33" ht="14.25" customHeight="1" spans="1:10">
      <c r="A33" s="95" t="s">
        <v>159</v>
      </c>
      <c r="C33" s="102" t="s">
        <v>309</v>
      </c>
      <c r="D33" s="102" t="s">
        <v>310</v>
      </c>
      <c r="E33" s="102" t="s">
        <v>311</v>
      </c>
      <c r="F33" s="102" t="s">
        <v>312</v>
      </c>
      <c r="G33" s="102" t="s">
        <v>313</v>
      </c>
      <c r="H33" s="102" t="s">
        <v>314</v>
      </c>
      <c r="I33" s="102" t="s">
        <v>315</v>
      </c>
      <c r="J33" s="103" t="s">
        <v>316</v>
      </c>
    </row>
    <row r="34" ht="14.25" customHeight="1" spans="1:10">
      <c r="A34" s="95" t="s">
        <v>160</v>
      </c>
      <c r="C34" s="102" t="s">
        <v>317</v>
      </c>
      <c r="D34" s="102" t="s">
        <v>317</v>
      </c>
      <c r="E34" s="102" t="s">
        <v>317</v>
      </c>
      <c r="F34" s="102" t="s">
        <v>317</v>
      </c>
      <c r="G34" s="102" t="s">
        <v>317</v>
      </c>
      <c r="H34" s="102" t="s">
        <v>317</v>
      </c>
      <c r="I34" s="102" t="s">
        <v>317</v>
      </c>
      <c r="J34" s="103" t="s">
        <v>317</v>
      </c>
    </row>
    <row r="35" ht="14.25" customHeight="1" spans="1:10">
      <c r="A35" s="95" t="s">
        <v>161</v>
      </c>
      <c r="C35" s="102" t="s">
        <v>318</v>
      </c>
      <c r="D35" s="102" t="s">
        <v>319</v>
      </c>
      <c r="E35" s="102" t="s">
        <v>320</v>
      </c>
      <c r="F35" s="102" t="s">
        <v>321</v>
      </c>
      <c r="G35" s="102" t="s">
        <v>322</v>
      </c>
      <c r="H35" s="102" t="s">
        <v>323</v>
      </c>
      <c r="I35" s="102" t="s">
        <v>324</v>
      </c>
      <c r="J35" s="103" t="s">
        <v>325</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
    <mergeCell ref="C2:I2"/>
  </mergeCells>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333333333333" defaultRowHeight="15" customHeight="1"/>
  <cols>
    <col min="1" max="1" width="44.7083333333333" customWidth="1"/>
    <col min="2" max="2" width="99.8583333333333" customWidth="1"/>
    <col min="3" max="3" width="11.5666666666667" customWidth="1"/>
    <col min="4" max="4" width="17.2916666666667" customWidth="1"/>
    <col min="5" max="5" width="133.141666666667" customWidth="1"/>
    <col min="6" max="6" width="107" customWidth="1"/>
    <col min="7" max="7" width="100.858333333333" customWidth="1"/>
    <col min="8" max="8" width="98.4333333333333" customWidth="1"/>
    <col min="9" max="9" width="6.70833333333333" customWidth="1"/>
    <col min="10" max="26" width="8.70833333333333" customWidth="1"/>
  </cols>
  <sheetData>
    <row r="1" ht="14.25" customHeight="1" spans="1:26">
      <c r="A1" s="40" t="s">
        <v>326</v>
      </c>
      <c r="B1" s="41" t="s">
        <v>327</v>
      </c>
      <c r="C1" s="41" t="s">
        <v>328</v>
      </c>
      <c r="D1" s="42" t="s">
        <v>329</v>
      </c>
      <c r="E1" s="41" t="s">
        <v>330</v>
      </c>
      <c r="F1" s="41" t="s">
        <v>331</v>
      </c>
      <c r="G1" s="41" t="s">
        <v>332</v>
      </c>
      <c r="H1" s="41" t="s">
        <v>333</v>
      </c>
      <c r="I1" s="41" t="s">
        <v>334</v>
      </c>
      <c r="J1" s="69"/>
      <c r="K1" s="69"/>
      <c r="L1" s="69"/>
      <c r="M1" s="69"/>
      <c r="N1" s="69"/>
      <c r="O1" s="69"/>
      <c r="P1" s="69"/>
      <c r="Q1" s="69"/>
      <c r="R1" s="69"/>
      <c r="S1" s="69"/>
      <c r="T1" s="69"/>
      <c r="U1" s="69"/>
      <c r="V1" s="69"/>
      <c r="W1" s="69"/>
      <c r="X1" s="69"/>
      <c r="Y1" s="69"/>
      <c r="Z1" s="69"/>
    </row>
    <row r="2" ht="14.25" customHeight="1" spans="1:26">
      <c r="A2" s="43">
        <v>1</v>
      </c>
      <c r="B2" s="44" t="s">
        <v>335</v>
      </c>
      <c r="C2" s="45" t="s">
        <v>336</v>
      </c>
      <c r="D2" s="46" t="s">
        <v>337</v>
      </c>
      <c r="E2" s="44" t="s">
        <v>338</v>
      </c>
      <c r="F2" s="75"/>
      <c r="G2" s="75"/>
      <c r="H2" s="75"/>
      <c r="I2" s="75"/>
      <c r="J2" s="69"/>
      <c r="K2" s="69"/>
      <c r="L2" s="69"/>
      <c r="M2" s="69"/>
      <c r="N2" s="69"/>
      <c r="O2" s="69"/>
      <c r="P2" s="69"/>
      <c r="Q2" s="69"/>
      <c r="R2" s="69"/>
      <c r="S2" s="69"/>
      <c r="T2" s="69"/>
      <c r="U2" s="69"/>
      <c r="V2" s="69"/>
      <c r="W2" s="69"/>
      <c r="X2" s="69"/>
      <c r="Y2" s="69"/>
      <c r="Z2" s="69"/>
    </row>
    <row r="3" ht="14.25" customHeight="1" spans="1:26">
      <c r="A3" s="47">
        <v>2</v>
      </c>
      <c r="B3" s="48" t="s">
        <v>339</v>
      </c>
      <c r="C3" s="45" t="s">
        <v>336</v>
      </c>
      <c r="D3" s="46" t="s">
        <v>337</v>
      </c>
      <c r="E3" s="59" t="s">
        <v>340</v>
      </c>
      <c r="F3" s="59"/>
      <c r="G3" s="59"/>
      <c r="H3" s="59"/>
      <c r="I3" s="48"/>
      <c r="J3" s="69"/>
      <c r="K3" s="69"/>
      <c r="L3" s="69"/>
      <c r="M3" s="69"/>
      <c r="N3" s="69"/>
      <c r="O3" s="69"/>
      <c r="P3" s="69"/>
      <c r="Q3" s="69"/>
      <c r="R3" s="69"/>
      <c r="S3" s="69"/>
      <c r="T3" s="69"/>
      <c r="U3" s="69"/>
      <c r="V3" s="69"/>
      <c r="W3" s="69"/>
      <c r="X3" s="69"/>
      <c r="Y3" s="69"/>
      <c r="Z3" s="69"/>
    </row>
    <row r="4" ht="14.25" customHeight="1" spans="1:26">
      <c r="A4" s="47">
        <f t="shared" ref="A4:A13" si="0">A3+1</f>
        <v>3</v>
      </c>
      <c r="B4" s="49" t="s">
        <v>341</v>
      </c>
      <c r="C4" s="45" t="s">
        <v>336</v>
      </c>
      <c r="D4" s="46" t="s">
        <v>337</v>
      </c>
      <c r="E4" s="59" t="s">
        <v>342</v>
      </c>
      <c r="F4" s="59"/>
      <c r="G4" s="59"/>
      <c r="H4" s="59"/>
      <c r="I4" s="49"/>
      <c r="J4" s="69"/>
      <c r="K4" s="69"/>
      <c r="L4" s="69"/>
      <c r="M4" s="69"/>
      <c r="N4" s="69"/>
      <c r="O4" s="69"/>
      <c r="P4" s="69"/>
      <c r="Q4" s="69"/>
      <c r="R4" s="69"/>
      <c r="S4" s="69"/>
      <c r="T4" s="69"/>
      <c r="U4" s="69"/>
      <c r="V4" s="69"/>
      <c r="W4" s="69"/>
      <c r="X4" s="69"/>
      <c r="Y4" s="69"/>
      <c r="Z4" s="69"/>
    </row>
    <row r="5" ht="14.25" customHeight="1" spans="1:26">
      <c r="A5" s="47">
        <f t="shared" si="0"/>
        <v>4</v>
      </c>
      <c r="B5" s="49" t="s">
        <v>343</v>
      </c>
      <c r="C5" s="45" t="s">
        <v>336</v>
      </c>
      <c r="D5" s="46" t="s">
        <v>337</v>
      </c>
      <c r="E5" s="59" t="s">
        <v>344</v>
      </c>
      <c r="F5" s="59"/>
      <c r="G5" s="59"/>
      <c r="H5" s="59"/>
      <c r="I5" s="50"/>
      <c r="J5" s="69"/>
      <c r="K5" s="69"/>
      <c r="L5" s="69"/>
      <c r="M5" s="69"/>
      <c r="N5" s="69"/>
      <c r="O5" s="69"/>
      <c r="P5" s="69"/>
      <c r="Q5" s="69"/>
      <c r="R5" s="69"/>
      <c r="S5" s="69"/>
      <c r="T5" s="69"/>
      <c r="U5" s="69"/>
      <c r="V5" s="69"/>
      <c r="W5" s="69"/>
      <c r="X5" s="69"/>
      <c r="Y5" s="69"/>
      <c r="Z5" s="69"/>
    </row>
    <row r="6" ht="14.25" customHeight="1" spans="1:26">
      <c r="A6" s="47">
        <f t="shared" si="0"/>
        <v>5</v>
      </c>
      <c r="B6" s="49" t="s">
        <v>345</v>
      </c>
      <c r="C6" s="45" t="s">
        <v>336</v>
      </c>
      <c r="D6" s="46" t="s">
        <v>337</v>
      </c>
      <c r="E6" s="59" t="s">
        <v>346</v>
      </c>
      <c r="F6" s="127" t="s">
        <v>347</v>
      </c>
      <c r="G6" s="127" t="s">
        <v>348</v>
      </c>
      <c r="H6" s="127" t="s">
        <v>349</v>
      </c>
      <c r="I6" s="50"/>
      <c r="J6" s="69"/>
      <c r="K6" s="69"/>
      <c r="L6" s="69"/>
      <c r="M6" s="69"/>
      <c r="N6" s="69"/>
      <c r="O6" s="69"/>
      <c r="P6" s="69"/>
      <c r="Q6" s="69"/>
      <c r="R6" s="69"/>
      <c r="S6" s="69"/>
      <c r="T6" s="69"/>
      <c r="U6" s="69"/>
      <c r="V6" s="69"/>
      <c r="W6" s="69"/>
      <c r="X6" s="69"/>
      <c r="Y6" s="69"/>
      <c r="Z6" s="69"/>
    </row>
    <row r="7" ht="14.25" customHeight="1" spans="1:26">
      <c r="A7" s="47">
        <f t="shared" si="0"/>
        <v>6</v>
      </c>
      <c r="B7" s="49" t="s">
        <v>350</v>
      </c>
      <c r="C7" s="45" t="s">
        <v>336</v>
      </c>
      <c r="D7" s="46" t="s">
        <v>337</v>
      </c>
      <c r="E7" s="59" t="s">
        <v>351</v>
      </c>
      <c r="F7" s="127" t="s">
        <v>352</v>
      </c>
      <c r="G7" s="127" t="s">
        <v>348</v>
      </c>
      <c r="H7" s="127" t="s">
        <v>353</v>
      </c>
      <c r="I7" s="50"/>
      <c r="J7" s="69"/>
      <c r="K7" s="69"/>
      <c r="L7" s="69"/>
      <c r="M7" s="69"/>
      <c r="N7" s="69"/>
      <c r="O7" s="69"/>
      <c r="P7" s="69"/>
      <c r="Q7" s="69"/>
      <c r="R7" s="69"/>
      <c r="S7" s="69"/>
      <c r="T7" s="69"/>
      <c r="U7" s="69"/>
      <c r="V7" s="69"/>
      <c r="W7" s="69"/>
      <c r="X7" s="69"/>
      <c r="Y7" s="69"/>
      <c r="Z7" s="69"/>
    </row>
    <row r="8" ht="14.25" customHeight="1" spans="1:26">
      <c r="A8" s="47">
        <f t="shared" si="0"/>
        <v>7</v>
      </c>
      <c r="B8" s="49" t="s">
        <v>354</v>
      </c>
      <c r="C8" s="45" t="s">
        <v>336</v>
      </c>
      <c r="D8" s="46" t="s">
        <v>337</v>
      </c>
      <c r="E8" s="59" t="s">
        <v>355</v>
      </c>
      <c r="F8" s="127" t="s">
        <v>356</v>
      </c>
      <c r="G8" s="127" t="s">
        <v>348</v>
      </c>
      <c r="H8" s="127" t="s">
        <v>357</v>
      </c>
      <c r="I8" s="50"/>
      <c r="J8" s="69"/>
      <c r="K8" s="69"/>
      <c r="L8" s="69"/>
      <c r="M8" s="69"/>
      <c r="N8" s="69"/>
      <c r="O8" s="69"/>
      <c r="P8" s="69"/>
      <c r="Q8" s="69"/>
      <c r="R8" s="69"/>
      <c r="S8" s="69"/>
      <c r="T8" s="69"/>
      <c r="U8" s="69"/>
      <c r="V8" s="69"/>
      <c r="W8" s="69"/>
      <c r="X8" s="69"/>
      <c r="Y8" s="69"/>
      <c r="Z8" s="69"/>
    </row>
    <row r="9" ht="14.25" customHeight="1" spans="1:26">
      <c r="A9" s="47">
        <f t="shared" si="0"/>
        <v>8</v>
      </c>
      <c r="B9" s="49" t="s">
        <v>358</v>
      </c>
      <c r="C9" s="45" t="s">
        <v>359</v>
      </c>
      <c r="D9" s="46" t="s">
        <v>360</v>
      </c>
      <c r="E9" s="59" t="s">
        <v>361</v>
      </c>
      <c r="F9" s="127" t="s">
        <v>362</v>
      </c>
      <c r="G9" s="127" t="s">
        <v>363</v>
      </c>
      <c r="H9" s="59"/>
      <c r="I9" s="50"/>
      <c r="J9" s="69"/>
      <c r="K9" s="69"/>
      <c r="L9" s="69"/>
      <c r="M9" s="69"/>
      <c r="N9" s="69"/>
      <c r="O9" s="69"/>
      <c r="P9" s="69"/>
      <c r="Q9" s="69"/>
      <c r="R9" s="69"/>
      <c r="S9" s="69"/>
      <c r="T9" s="69"/>
      <c r="U9" s="69"/>
      <c r="V9" s="69"/>
      <c r="W9" s="69"/>
      <c r="X9" s="69"/>
      <c r="Y9" s="69"/>
      <c r="Z9" s="69"/>
    </row>
    <row r="10" ht="14.25" customHeight="1" spans="1:26">
      <c r="A10" s="47">
        <f t="shared" si="0"/>
        <v>9</v>
      </c>
      <c r="B10" s="49" t="s">
        <v>364</v>
      </c>
      <c r="C10" s="45" t="s">
        <v>359</v>
      </c>
      <c r="D10" s="46" t="s">
        <v>360</v>
      </c>
      <c r="E10" s="59" t="s">
        <v>365</v>
      </c>
      <c r="F10" s="127" t="s">
        <v>362</v>
      </c>
      <c r="G10" s="127" t="s">
        <v>363</v>
      </c>
      <c r="H10" s="59"/>
      <c r="I10" s="50"/>
      <c r="J10" s="69"/>
      <c r="K10" s="69"/>
      <c r="L10" s="69"/>
      <c r="M10" s="69"/>
      <c r="N10" s="69"/>
      <c r="O10" s="69"/>
      <c r="P10" s="69"/>
      <c r="Q10" s="69"/>
      <c r="R10" s="69"/>
      <c r="S10" s="69"/>
      <c r="T10" s="69"/>
      <c r="U10" s="69"/>
      <c r="V10" s="69"/>
      <c r="W10" s="69"/>
      <c r="X10" s="69"/>
      <c r="Y10" s="69"/>
      <c r="Z10" s="69"/>
    </row>
    <row r="11" ht="14.25" customHeight="1" spans="1:26">
      <c r="A11" s="47">
        <f t="shared" si="0"/>
        <v>10</v>
      </c>
      <c r="B11" s="49" t="s">
        <v>366</v>
      </c>
      <c r="C11" s="50"/>
      <c r="D11" s="51"/>
      <c r="E11" s="59" t="s">
        <v>367</v>
      </c>
      <c r="F11" s="63" t="s">
        <v>368</v>
      </c>
      <c r="G11" s="59"/>
      <c r="H11" s="59"/>
      <c r="I11" s="50"/>
      <c r="J11" s="69"/>
      <c r="K11" s="69"/>
      <c r="L11" s="69"/>
      <c r="M11" s="69"/>
      <c r="N11" s="69"/>
      <c r="O11" s="69"/>
      <c r="P11" s="69"/>
      <c r="Q11" s="69"/>
      <c r="R11" s="69"/>
      <c r="S11" s="69"/>
      <c r="T11" s="69"/>
      <c r="U11" s="69"/>
      <c r="V11" s="69"/>
      <c r="W11" s="69"/>
      <c r="X11" s="69"/>
      <c r="Y11" s="69"/>
      <c r="Z11" s="69"/>
    </row>
    <row r="12" ht="14.25" customHeight="1" spans="1:26">
      <c r="A12" s="52">
        <f t="shared" si="0"/>
        <v>11</v>
      </c>
      <c r="B12" s="53" t="s">
        <v>369</v>
      </c>
      <c r="C12" s="54"/>
      <c r="D12" s="55"/>
      <c r="E12" s="53" t="s">
        <v>370</v>
      </c>
      <c r="F12" s="76"/>
      <c r="G12" s="76"/>
      <c r="H12" s="76"/>
      <c r="I12" s="54"/>
      <c r="J12" s="69"/>
      <c r="K12" s="69"/>
      <c r="L12" s="69"/>
      <c r="M12" s="69"/>
      <c r="N12" s="69"/>
      <c r="O12" s="69"/>
      <c r="P12" s="69"/>
      <c r="Q12" s="69"/>
      <c r="R12" s="69"/>
      <c r="S12" s="69"/>
      <c r="T12" s="69"/>
      <c r="U12" s="69"/>
      <c r="V12" s="69"/>
      <c r="W12" s="69"/>
      <c r="X12" s="69"/>
      <c r="Y12" s="69"/>
      <c r="Z12" s="69"/>
    </row>
    <row r="13" ht="14.25" customHeight="1" spans="1:26">
      <c r="A13" s="47">
        <f t="shared" si="0"/>
        <v>12</v>
      </c>
      <c r="B13" s="49" t="s">
        <v>371</v>
      </c>
      <c r="C13" s="45"/>
      <c r="D13" s="46"/>
      <c r="E13" s="59"/>
      <c r="F13" s="59"/>
      <c r="G13" s="59"/>
      <c r="H13" s="50" t="s">
        <v>372</v>
      </c>
      <c r="I13" s="50" t="s">
        <v>61</v>
      </c>
      <c r="J13" s="69"/>
      <c r="K13" s="69"/>
      <c r="L13" s="69"/>
      <c r="M13" s="69"/>
      <c r="N13" s="69"/>
      <c r="O13" s="69"/>
      <c r="P13" s="69"/>
      <c r="Q13" s="69"/>
      <c r="R13" s="69"/>
      <c r="S13" s="69"/>
      <c r="T13" s="69"/>
      <c r="U13" s="69"/>
      <c r="V13" s="69"/>
      <c r="W13" s="69"/>
      <c r="X13" s="69"/>
      <c r="Y13" s="69"/>
      <c r="Z13" s="69"/>
    </row>
    <row r="14" ht="14.25" customHeight="1" spans="1:26">
      <c r="A14" s="56"/>
      <c r="B14" s="57" t="s">
        <v>132</v>
      </c>
      <c r="C14" s="45" t="s">
        <v>373</v>
      </c>
      <c r="D14" s="46" t="s">
        <v>374</v>
      </c>
      <c r="E14" s="59" t="s">
        <v>375</v>
      </c>
      <c r="F14" s="59" t="s">
        <v>376</v>
      </c>
      <c r="G14" s="59" t="s">
        <v>377</v>
      </c>
      <c r="H14" s="59" t="s">
        <v>378</v>
      </c>
      <c r="I14" s="50" t="s">
        <v>379</v>
      </c>
      <c r="J14" s="69"/>
      <c r="K14" s="69"/>
      <c r="L14" s="69"/>
      <c r="M14" s="69"/>
      <c r="N14" s="69"/>
      <c r="O14" s="69"/>
      <c r="P14" s="69"/>
      <c r="Q14" s="69"/>
      <c r="R14" s="69"/>
      <c r="S14" s="69"/>
      <c r="T14" s="69"/>
      <c r="U14" s="69"/>
      <c r="V14" s="69"/>
      <c r="W14" s="69"/>
      <c r="X14" s="69"/>
      <c r="Y14" s="69"/>
      <c r="Z14" s="69"/>
    </row>
    <row r="15" ht="14.25" customHeight="1" spans="1:26">
      <c r="A15" s="56"/>
      <c r="B15" s="57" t="s">
        <v>133</v>
      </c>
      <c r="C15" s="45" t="s">
        <v>373</v>
      </c>
      <c r="D15" s="46" t="s">
        <v>374</v>
      </c>
      <c r="E15" s="59" t="s">
        <v>380</v>
      </c>
      <c r="F15" s="59" t="s">
        <v>381</v>
      </c>
      <c r="G15" s="59" t="s">
        <v>382</v>
      </c>
      <c r="H15" s="59" t="s">
        <v>378</v>
      </c>
      <c r="I15" s="50" t="s">
        <v>383</v>
      </c>
      <c r="J15" s="69"/>
      <c r="K15" s="69"/>
      <c r="L15" s="69"/>
      <c r="M15" s="69"/>
      <c r="N15" s="69"/>
      <c r="O15" s="69"/>
      <c r="P15" s="69"/>
      <c r="Q15" s="69"/>
      <c r="R15" s="69"/>
      <c r="S15" s="69"/>
      <c r="T15" s="69"/>
      <c r="U15" s="69"/>
      <c r="V15" s="69"/>
      <c r="W15" s="69"/>
      <c r="X15" s="69"/>
      <c r="Y15" s="69"/>
      <c r="Z15" s="69"/>
    </row>
    <row r="16" ht="14.25" customHeight="1" spans="1:26">
      <c r="A16" s="56"/>
      <c r="B16" s="57" t="s">
        <v>384</v>
      </c>
      <c r="C16" s="45" t="s">
        <v>373</v>
      </c>
      <c r="D16" s="46" t="s">
        <v>374</v>
      </c>
      <c r="E16" s="127" t="s">
        <v>385</v>
      </c>
      <c r="F16" s="59" t="s">
        <v>381</v>
      </c>
      <c r="G16" s="59" t="s">
        <v>386</v>
      </c>
      <c r="H16" s="59" t="s">
        <v>378</v>
      </c>
      <c r="I16" s="50" t="s">
        <v>387</v>
      </c>
      <c r="J16" s="69"/>
      <c r="K16" s="69"/>
      <c r="L16" s="69"/>
      <c r="M16" s="69"/>
      <c r="N16" s="69"/>
      <c r="O16" s="69"/>
      <c r="P16" s="69"/>
      <c r="Q16" s="69"/>
      <c r="R16" s="69"/>
      <c r="S16" s="69"/>
      <c r="T16" s="69"/>
      <c r="U16" s="69"/>
      <c r="V16" s="69"/>
      <c r="W16" s="69"/>
      <c r="X16" s="69"/>
      <c r="Y16" s="69"/>
      <c r="Z16" s="69"/>
    </row>
    <row r="17" ht="14.25" customHeight="1" spans="1:26">
      <c r="A17" s="56"/>
      <c r="B17" s="57" t="s">
        <v>135</v>
      </c>
      <c r="C17" s="45" t="s">
        <v>373</v>
      </c>
      <c r="D17" s="46" t="s">
        <v>374</v>
      </c>
      <c r="E17" s="127" t="s">
        <v>388</v>
      </c>
      <c r="F17" s="59" t="s">
        <v>381</v>
      </c>
      <c r="G17" s="59" t="s">
        <v>377</v>
      </c>
      <c r="H17" s="59" t="s">
        <v>378</v>
      </c>
      <c r="I17" s="50" t="s">
        <v>389</v>
      </c>
      <c r="J17" s="69"/>
      <c r="K17" s="69"/>
      <c r="L17" s="69"/>
      <c r="M17" s="69"/>
      <c r="N17" s="69"/>
      <c r="O17" s="69"/>
      <c r="P17" s="69"/>
      <c r="Q17" s="69"/>
      <c r="R17" s="69"/>
      <c r="S17" s="69"/>
      <c r="T17" s="69"/>
      <c r="U17" s="69"/>
      <c r="V17" s="69"/>
      <c r="W17" s="69"/>
      <c r="X17" s="69"/>
      <c r="Y17" s="69"/>
      <c r="Z17" s="69"/>
    </row>
    <row r="18" ht="14.25" customHeight="1" spans="1:26">
      <c r="A18" s="56"/>
      <c r="B18" s="57" t="s">
        <v>390</v>
      </c>
      <c r="C18" s="45" t="s">
        <v>373</v>
      </c>
      <c r="D18" s="46" t="s">
        <v>374</v>
      </c>
      <c r="E18" s="59" t="s">
        <v>391</v>
      </c>
      <c r="F18" s="59" t="s">
        <v>381</v>
      </c>
      <c r="G18" s="59" t="s">
        <v>392</v>
      </c>
      <c r="H18" s="59" t="s">
        <v>378</v>
      </c>
      <c r="I18" s="50" t="s">
        <v>393</v>
      </c>
      <c r="J18" s="69"/>
      <c r="K18" s="69"/>
      <c r="L18" s="69"/>
      <c r="M18" s="69"/>
      <c r="N18" s="69"/>
      <c r="O18" s="69"/>
      <c r="P18" s="69"/>
      <c r="Q18" s="69"/>
      <c r="R18" s="69"/>
      <c r="S18" s="69"/>
      <c r="T18" s="69"/>
      <c r="U18" s="69"/>
      <c r="V18" s="69"/>
      <c r="W18" s="69"/>
      <c r="X18" s="69"/>
      <c r="Y18" s="69"/>
      <c r="Z18" s="69"/>
    </row>
    <row r="19" ht="14.25" customHeight="1" spans="1:26">
      <c r="A19" s="47">
        <f>A13+1</f>
        <v>13</v>
      </c>
      <c r="B19" s="49" t="s">
        <v>137</v>
      </c>
      <c r="C19" s="45"/>
      <c r="D19" s="46" t="s">
        <v>374</v>
      </c>
      <c r="E19" s="59"/>
      <c r="F19" s="59"/>
      <c r="G19" s="59"/>
      <c r="H19" s="50" t="s">
        <v>394</v>
      </c>
      <c r="I19" s="50" t="s">
        <v>79</v>
      </c>
      <c r="J19" s="69"/>
      <c r="K19" s="69"/>
      <c r="L19" s="69"/>
      <c r="M19" s="69"/>
      <c r="N19" s="69"/>
      <c r="O19" s="69"/>
      <c r="P19" s="69"/>
      <c r="Q19" s="69"/>
      <c r="R19" s="69"/>
      <c r="S19" s="69"/>
      <c r="T19" s="69"/>
      <c r="U19" s="69"/>
      <c r="V19" s="69"/>
      <c r="W19" s="69"/>
      <c r="X19" s="69"/>
      <c r="Y19" s="69"/>
      <c r="Z19" s="69"/>
    </row>
    <row r="20" ht="20.25" customHeight="1" spans="1:26">
      <c r="A20" s="56"/>
      <c r="B20" s="57" t="s">
        <v>141</v>
      </c>
      <c r="C20" s="45" t="s">
        <v>359</v>
      </c>
      <c r="D20" s="46" t="s">
        <v>374</v>
      </c>
      <c r="E20" s="59" t="s">
        <v>395</v>
      </c>
      <c r="F20" s="59" t="s">
        <v>396</v>
      </c>
      <c r="G20" s="59" t="s">
        <v>397</v>
      </c>
      <c r="H20" s="59"/>
      <c r="I20" s="50" t="s">
        <v>398</v>
      </c>
      <c r="J20" s="69"/>
      <c r="K20" s="69"/>
      <c r="L20" s="69"/>
      <c r="M20" s="69"/>
      <c r="N20" s="69"/>
      <c r="O20" s="69"/>
      <c r="P20" s="69"/>
      <c r="Q20" s="69"/>
      <c r="R20" s="69"/>
      <c r="S20" s="69"/>
      <c r="T20" s="69"/>
      <c r="U20" s="69"/>
      <c r="V20" s="69"/>
      <c r="W20" s="69"/>
      <c r="X20" s="69"/>
      <c r="Y20" s="69"/>
      <c r="Z20" s="69"/>
    </row>
    <row r="21" ht="14.25" customHeight="1" spans="1:26">
      <c r="A21" s="56"/>
      <c r="B21" s="57" t="s">
        <v>399</v>
      </c>
      <c r="C21" s="45" t="s">
        <v>359</v>
      </c>
      <c r="D21" s="46" t="s">
        <v>374</v>
      </c>
      <c r="E21" s="59" t="s">
        <v>400</v>
      </c>
      <c r="F21" s="59" t="s">
        <v>396</v>
      </c>
      <c r="G21" s="59" t="s">
        <v>397</v>
      </c>
      <c r="H21" s="59"/>
      <c r="I21" s="50" t="s">
        <v>401</v>
      </c>
      <c r="J21" s="69"/>
      <c r="K21" s="69"/>
      <c r="L21" s="69"/>
      <c r="M21" s="69"/>
      <c r="N21" s="69"/>
      <c r="O21" s="69"/>
      <c r="P21" s="69"/>
      <c r="Q21" s="69"/>
      <c r="R21" s="69"/>
      <c r="S21" s="69"/>
      <c r="T21" s="69"/>
      <c r="U21" s="69"/>
      <c r="V21" s="69"/>
      <c r="W21" s="69"/>
      <c r="X21" s="69"/>
      <c r="Y21" s="69"/>
      <c r="Z21" s="69"/>
    </row>
    <row r="22" ht="14.25" customHeight="1" spans="1:26">
      <c r="A22" s="56"/>
      <c r="B22" s="57" t="s">
        <v>402</v>
      </c>
      <c r="C22" s="45" t="s">
        <v>359</v>
      </c>
      <c r="D22" s="46" t="s">
        <v>374</v>
      </c>
      <c r="E22" s="59" t="s">
        <v>403</v>
      </c>
      <c r="F22" s="59" t="s">
        <v>396</v>
      </c>
      <c r="G22" s="59" t="s">
        <v>397</v>
      </c>
      <c r="H22" s="59"/>
      <c r="I22" s="50" t="s">
        <v>404</v>
      </c>
      <c r="J22" s="69"/>
      <c r="K22" s="69"/>
      <c r="L22" s="69"/>
      <c r="M22" s="69"/>
      <c r="N22" s="69"/>
      <c r="O22" s="69"/>
      <c r="P22" s="69"/>
      <c r="Q22" s="69"/>
      <c r="R22" s="69"/>
      <c r="S22" s="69"/>
      <c r="T22" s="69"/>
      <c r="U22" s="69"/>
      <c r="V22" s="69"/>
      <c r="W22" s="69"/>
      <c r="X22" s="69"/>
      <c r="Y22" s="69"/>
      <c r="Z22" s="69"/>
    </row>
    <row r="23" ht="14.25" customHeight="1" spans="1:26">
      <c r="A23" s="47">
        <f>A19+1</f>
        <v>14</v>
      </c>
      <c r="B23" s="58" t="s">
        <v>142</v>
      </c>
      <c r="C23" s="45"/>
      <c r="D23" s="46"/>
      <c r="E23" s="59"/>
      <c r="F23" s="59"/>
      <c r="G23" s="59"/>
      <c r="H23" s="50" t="s">
        <v>405</v>
      </c>
      <c r="I23" s="50" t="s">
        <v>28</v>
      </c>
      <c r="J23" s="69"/>
      <c r="K23" s="69"/>
      <c r="L23" s="69"/>
      <c r="M23" s="69"/>
      <c r="N23" s="69"/>
      <c r="O23" s="69"/>
      <c r="P23" s="69"/>
      <c r="Q23" s="69"/>
      <c r="R23" s="69"/>
      <c r="S23" s="69"/>
      <c r="T23" s="69"/>
      <c r="U23" s="69"/>
      <c r="V23" s="69"/>
      <c r="W23" s="69"/>
      <c r="X23" s="69"/>
      <c r="Y23" s="69"/>
      <c r="Z23" s="69"/>
    </row>
    <row r="24" ht="14.25" customHeight="1" spans="1:26">
      <c r="A24" s="56"/>
      <c r="B24" s="57" t="s">
        <v>236</v>
      </c>
      <c r="C24" s="45" t="s">
        <v>373</v>
      </c>
      <c r="D24" s="46" t="s">
        <v>374</v>
      </c>
      <c r="E24" s="59" t="s">
        <v>406</v>
      </c>
      <c r="F24" s="59" t="s">
        <v>381</v>
      </c>
      <c r="G24" s="59" t="s">
        <v>407</v>
      </c>
      <c r="H24" s="59" t="s">
        <v>378</v>
      </c>
      <c r="I24" s="50" t="s">
        <v>408</v>
      </c>
      <c r="J24" s="69"/>
      <c r="K24" s="69"/>
      <c r="L24" s="69"/>
      <c r="M24" s="69"/>
      <c r="N24" s="69"/>
      <c r="O24" s="69"/>
      <c r="P24" s="69"/>
      <c r="Q24" s="69"/>
      <c r="R24" s="69"/>
      <c r="S24" s="69"/>
      <c r="T24" s="69"/>
      <c r="U24" s="69"/>
      <c r="V24" s="69"/>
      <c r="W24" s="69"/>
      <c r="X24" s="69"/>
      <c r="Y24" s="69"/>
      <c r="Z24" s="69"/>
    </row>
    <row r="25" ht="84.75" customHeight="1" spans="1:26">
      <c r="A25" s="56"/>
      <c r="B25" s="57" t="s">
        <v>245</v>
      </c>
      <c r="C25" s="45" t="s">
        <v>373</v>
      </c>
      <c r="D25" s="46" t="s">
        <v>374</v>
      </c>
      <c r="E25" s="59" t="s">
        <v>409</v>
      </c>
      <c r="F25" s="59" t="s">
        <v>381</v>
      </c>
      <c r="G25" s="59" t="s">
        <v>407</v>
      </c>
      <c r="H25" s="59" t="s">
        <v>378</v>
      </c>
      <c r="I25" s="50" t="s">
        <v>410</v>
      </c>
      <c r="J25" s="69"/>
      <c r="K25" s="69"/>
      <c r="L25" s="69"/>
      <c r="M25" s="69"/>
      <c r="N25" s="69"/>
      <c r="O25" s="69"/>
      <c r="P25" s="69"/>
      <c r="Q25" s="69"/>
      <c r="R25" s="69"/>
      <c r="S25" s="69"/>
      <c r="T25" s="69"/>
      <c r="U25" s="69"/>
      <c r="V25" s="69"/>
      <c r="W25" s="69"/>
      <c r="X25" s="69"/>
      <c r="Y25" s="69"/>
      <c r="Z25" s="69"/>
    </row>
    <row r="26" ht="42" customHeight="1" spans="1:26">
      <c r="A26" s="56"/>
      <c r="B26" s="57" t="s">
        <v>411</v>
      </c>
      <c r="C26" s="45" t="s">
        <v>373</v>
      </c>
      <c r="D26" s="46" t="s">
        <v>374</v>
      </c>
      <c r="E26" s="59" t="s">
        <v>412</v>
      </c>
      <c r="F26" s="59" t="s">
        <v>381</v>
      </c>
      <c r="G26" s="59" t="s">
        <v>407</v>
      </c>
      <c r="H26" s="59" t="s">
        <v>378</v>
      </c>
      <c r="I26" s="50" t="s">
        <v>413</v>
      </c>
      <c r="J26" s="69"/>
      <c r="K26" s="69"/>
      <c r="L26" s="69"/>
      <c r="M26" s="69"/>
      <c r="N26" s="69"/>
      <c r="O26" s="69"/>
      <c r="P26" s="69"/>
      <c r="Q26" s="69"/>
      <c r="R26" s="69"/>
      <c r="S26" s="69"/>
      <c r="T26" s="69"/>
      <c r="U26" s="69"/>
      <c r="V26" s="69"/>
      <c r="W26" s="69"/>
      <c r="X26" s="69"/>
      <c r="Y26" s="69"/>
      <c r="Z26" s="69"/>
    </row>
    <row r="27" ht="14.25" customHeight="1" spans="1:26">
      <c r="A27" s="47">
        <f>A23+1</f>
        <v>15</v>
      </c>
      <c r="B27" s="49" t="s">
        <v>149</v>
      </c>
      <c r="C27" s="45"/>
      <c r="D27" s="46"/>
      <c r="E27" s="59"/>
      <c r="F27" s="59"/>
      <c r="G27" s="59"/>
      <c r="H27" s="128" t="s">
        <v>414</v>
      </c>
      <c r="I27" s="50" t="s">
        <v>57</v>
      </c>
      <c r="J27" s="69"/>
      <c r="K27" s="69"/>
      <c r="L27" s="69"/>
      <c r="M27" s="69"/>
      <c r="N27" s="69"/>
      <c r="O27" s="69"/>
      <c r="P27" s="69"/>
      <c r="Q27" s="69"/>
      <c r="R27" s="69"/>
      <c r="S27" s="69"/>
      <c r="T27" s="69"/>
      <c r="U27" s="69"/>
      <c r="V27" s="69"/>
      <c r="W27" s="69"/>
      <c r="X27" s="69"/>
      <c r="Y27" s="69"/>
      <c r="Z27" s="69"/>
    </row>
    <row r="28" ht="14.25" customHeight="1" spans="1:26">
      <c r="A28" s="47">
        <f>A27+1</f>
        <v>16</v>
      </c>
      <c r="B28" s="49" t="s">
        <v>150</v>
      </c>
      <c r="C28" s="45"/>
      <c r="D28" s="46"/>
      <c r="E28" s="59"/>
      <c r="F28" s="59"/>
      <c r="G28" s="59"/>
      <c r="H28" s="50" t="s">
        <v>415</v>
      </c>
      <c r="I28" s="50" t="s">
        <v>100</v>
      </c>
      <c r="J28" s="69"/>
      <c r="K28" s="69"/>
      <c r="L28" s="69"/>
      <c r="M28" s="69"/>
      <c r="N28" s="69"/>
      <c r="O28" s="69"/>
      <c r="P28" s="69"/>
      <c r="Q28" s="69"/>
      <c r="R28" s="69"/>
      <c r="S28" s="69"/>
      <c r="T28" s="69"/>
      <c r="U28" s="69"/>
      <c r="V28" s="69"/>
      <c r="W28" s="69"/>
      <c r="X28" s="69"/>
      <c r="Y28" s="69"/>
      <c r="Z28" s="69"/>
    </row>
    <row r="29" ht="43.5" customHeight="1" spans="1:26">
      <c r="A29" s="56"/>
      <c r="B29" s="59" t="s">
        <v>151</v>
      </c>
      <c r="C29" s="45" t="s">
        <v>373</v>
      </c>
      <c r="D29" s="46" t="s">
        <v>374</v>
      </c>
      <c r="E29" s="59" t="s">
        <v>416</v>
      </c>
      <c r="F29" s="59" t="s">
        <v>381</v>
      </c>
      <c r="G29" s="59" t="s">
        <v>417</v>
      </c>
      <c r="H29" s="59" t="s">
        <v>378</v>
      </c>
      <c r="I29" s="50" t="s">
        <v>418</v>
      </c>
      <c r="J29" s="69"/>
      <c r="K29" s="69"/>
      <c r="L29" s="69"/>
      <c r="M29" s="69"/>
      <c r="N29" s="69"/>
      <c r="O29" s="69"/>
      <c r="P29" s="69"/>
      <c r="Q29" s="69"/>
      <c r="R29" s="69"/>
      <c r="S29" s="69"/>
      <c r="T29" s="69"/>
      <c r="U29" s="69"/>
      <c r="V29" s="69"/>
      <c r="W29" s="69"/>
      <c r="X29" s="69"/>
      <c r="Y29" s="69"/>
      <c r="Z29" s="69"/>
    </row>
    <row r="30" ht="14.25" customHeight="1" spans="1:26">
      <c r="A30" s="56"/>
      <c r="B30" s="59" t="s">
        <v>152</v>
      </c>
      <c r="C30" s="45" t="s">
        <v>373</v>
      </c>
      <c r="D30" s="46" t="s">
        <v>374</v>
      </c>
      <c r="E30" s="59" t="s">
        <v>419</v>
      </c>
      <c r="F30" s="59" t="s">
        <v>381</v>
      </c>
      <c r="G30" s="59" t="s">
        <v>417</v>
      </c>
      <c r="H30" s="59" t="s">
        <v>378</v>
      </c>
      <c r="I30" s="50" t="s">
        <v>420</v>
      </c>
      <c r="J30" s="69"/>
      <c r="K30" s="69"/>
      <c r="L30" s="69"/>
      <c r="M30" s="69"/>
      <c r="N30" s="69"/>
      <c r="O30" s="69"/>
      <c r="P30" s="69"/>
      <c r="Q30" s="69"/>
      <c r="R30" s="69"/>
      <c r="S30" s="69"/>
      <c r="T30" s="69"/>
      <c r="U30" s="69"/>
      <c r="V30" s="69"/>
      <c r="W30" s="69"/>
      <c r="X30" s="69"/>
      <c r="Y30" s="69"/>
      <c r="Z30" s="69"/>
    </row>
    <row r="31" ht="14.25" customHeight="1" spans="1:26">
      <c r="A31" s="56"/>
      <c r="B31" s="59" t="s">
        <v>153</v>
      </c>
      <c r="C31" s="45" t="s">
        <v>373</v>
      </c>
      <c r="D31" s="46" t="s">
        <v>374</v>
      </c>
      <c r="E31" s="59" t="s">
        <v>421</v>
      </c>
      <c r="F31" s="59" t="s">
        <v>381</v>
      </c>
      <c r="G31" s="59" t="s">
        <v>417</v>
      </c>
      <c r="H31" s="59" t="s">
        <v>378</v>
      </c>
      <c r="I31" s="50" t="s">
        <v>422</v>
      </c>
      <c r="J31" s="69"/>
      <c r="K31" s="69"/>
      <c r="L31" s="69"/>
      <c r="M31" s="69"/>
      <c r="N31" s="69"/>
      <c r="O31" s="69"/>
      <c r="P31" s="69"/>
      <c r="Q31" s="69"/>
      <c r="R31" s="69"/>
      <c r="S31" s="69"/>
      <c r="T31" s="69"/>
      <c r="U31" s="69"/>
      <c r="V31" s="69"/>
      <c r="W31" s="69"/>
      <c r="X31" s="69"/>
      <c r="Y31" s="69"/>
      <c r="Z31" s="69"/>
    </row>
    <row r="32" ht="14.25" customHeight="1" spans="1:26">
      <c r="A32" s="56"/>
      <c r="B32" s="59" t="s">
        <v>154</v>
      </c>
      <c r="C32" s="45" t="s">
        <v>373</v>
      </c>
      <c r="D32" s="46" t="s">
        <v>374</v>
      </c>
      <c r="E32" s="59" t="s">
        <v>423</v>
      </c>
      <c r="F32" s="59" t="s">
        <v>381</v>
      </c>
      <c r="G32" s="59" t="s">
        <v>417</v>
      </c>
      <c r="H32" s="59" t="s">
        <v>378</v>
      </c>
      <c r="I32" s="50" t="s">
        <v>424</v>
      </c>
      <c r="J32" s="69"/>
      <c r="K32" s="69"/>
      <c r="L32" s="69"/>
      <c r="M32" s="69"/>
      <c r="N32" s="69"/>
      <c r="O32" s="69"/>
      <c r="P32" s="69"/>
      <c r="Q32" s="69"/>
      <c r="R32" s="69"/>
      <c r="S32" s="69"/>
      <c r="T32" s="69"/>
      <c r="U32" s="69"/>
      <c r="V32" s="69"/>
      <c r="W32" s="69"/>
      <c r="X32" s="69"/>
      <c r="Y32" s="69"/>
      <c r="Z32" s="69"/>
    </row>
    <row r="33" ht="45" customHeight="1" spans="1:26">
      <c r="A33" s="47">
        <f>A28+1</f>
        <v>17</v>
      </c>
      <c r="B33" s="49" t="s">
        <v>155</v>
      </c>
      <c r="C33" s="45" t="s">
        <v>359</v>
      </c>
      <c r="D33" s="46" t="s">
        <v>374</v>
      </c>
      <c r="E33" s="59" t="s">
        <v>425</v>
      </c>
      <c r="F33" s="59" t="s">
        <v>381</v>
      </c>
      <c r="G33" s="59" t="s">
        <v>417</v>
      </c>
      <c r="H33" s="59" t="s">
        <v>378</v>
      </c>
      <c r="I33" s="50" t="s">
        <v>86</v>
      </c>
      <c r="J33" s="69"/>
      <c r="K33" s="69"/>
      <c r="L33" s="69"/>
      <c r="M33" s="69"/>
      <c r="N33" s="69"/>
      <c r="O33" s="69"/>
      <c r="P33" s="69"/>
      <c r="Q33" s="69"/>
      <c r="R33" s="69"/>
      <c r="S33" s="69"/>
      <c r="T33" s="69"/>
      <c r="U33" s="69"/>
      <c r="V33" s="69"/>
      <c r="W33" s="69"/>
      <c r="X33" s="69"/>
      <c r="Y33" s="69"/>
      <c r="Z33" s="69"/>
    </row>
    <row r="34" ht="14.25" customHeight="1" spans="1:26">
      <c r="A34" s="47">
        <f>A33+1</f>
        <v>18</v>
      </c>
      <c r="B34" s="49" t="s">
        <v>426</v>
      </c>
      <c r="C34" s="45"/>
      <c r="D34" s="46"/>
      <c r="E34" s="127" t="s">
        <v>427</v>
      </c>
      <c r="F34" s="59"/>
      <c r="G34" s="59"/>
      <c r="H34" s="50" t="s">
        <v>428</v>
      </c>
      <c r="I34" s="50" t="s">
        <v>429</v>
      </c>
      <c r="J34" s="69"/>
      <c r="K34" s="69"/>
      <c r="L34" s="69"/>
      <c r="M34" s="69"/>
      <c r="N34" s="69"/>
      <c r="O34" s="69"/>
      <c r="P34" s="69"/>
      <c r="Q34" s="69"/>
      <c r="R34" s="69"/>
      <c r="S34" s="69"/>
      <c r="T34" s="69"/>
      <c r="U34" s="69"/>
      <c r="V34" s="69"/>
      <c r="W34" s="69"/>
      <c r="X34" s="69"/>
      <c r="Y34" s="69"/>
      <c r="Z34" s="69"/>
    </row>
    <row r="35" ht="14.25" customHeight="1" spans="1:26">
      <c r="A35" s="47"/>
      <c r="B35" s="49"/>
      <c r="C35" s="45"/>
      <c r="D35" s="46"/>
      <c r="E35" s="59"/>
      <c r="F35" s="59"/>
      <c r="G35" s="59"/>
      <c r="H35" s="50"/>
      <c r="I35" s="50"/>
      <c r="J35" s="69"/>
      <c r="K35" s="69"/>
      <c r="L35" s="69"/>
      <c r="M35" s="69"/>
      <c r="N35" s="69"/>
      <c r="O35" s="69"/>
      <c r="P35" s="69"/>
      <c r="Q35" s="69"/>
      <c r="R35" s="69"/>
      <c r="S35" s="69"/>
      <c r="T35" s="69"/>
      <c r="U35" s="69"/>
      <c r="V35" s="69"/>
      <c r="W35" s="69"/>
      <c r="X35" s="69"/>
      <c r="Y35" s="69"/>
      <c r="Z35" s="69"/>
    </row>
    <row r="36" ht="14.25" customHeight="1" spans="1:26">
      <c r="A36" s="47">
        <f>A34+1</f>
        <v>19</v>
      </c>
      <c r="B36" s="49" t="s">
        <v>430</v>
      </c>
      <c r="C36" s="45"/>
      <c r="D36" s="46"/>
      <c r="E36" s="127" t="s">
        <v>431</v>
      </c>
      <c r="F36" s="59"/>
      <c r="G36" s="59"/>
      <c r="H36" s="50" t="s">
        <v>432</v>
      </c>
      <c r="I36" s="50" t="s">
        <v>41</v>
      </c>
      <c r="J36" s="69"/>
      <c r="K36" s="69"/>
      <c r="L36" s="69"/>
      <c r="M36" s="69"/>
      <c r="N36" s="69"/>
      <c r="O36" s="69"/>
      <c r="P36" s="69"/>
      <c r="Q36" s="69"/>
      <c r="R36" s="69"/>
      <c r="S36" s="69"/>
      <c r="T36" s="69"/>
      <c r="U36" s="69"/>
      <c r="V36" s="69"/>
      <c r="W36" s="69"/>
      <c r="X36" s="69"/>
      <c r="Y36" s="69"/>
      <c r="Z36" s="69"/>
    </row>
    <row r="37" ht="14.25" customHeight="1" spans="1:26">
      <c r="A37" s="47">
        <f t="shared" ref="A37:A45" si="1">A36+1</f>
        <v>20</v>
      </c>
      <c r="B37" s="49" t="s">
        <v>433</v>
      </c>
      <c r="C37" s="45" t="s">
        <v>336</v>
      </c>
      <c r="D37" s="46" t="s">
        <v>337</v>
      </c>
      <c r="E37" s="59" t="s">
        <v>434</v>
      </c>
      <c r="F37" s="59" t="s">
        <v>435</v>
      </c>
      <c r="G37" s="59"/>
      <c r="H37" s="59"/>
      <c r="I37" s="50" t="s">
        <v>436</v>
      </c>
      <c r="J37" s="69"/>
      <c r="K37" s="69"/>
      <c r="L37" s="69"/>
      <c r="M37" s="69"/>
      <c r="N37" s="69"/>
      <c r="O37" s="69"/>
      <c r="P37" s="69"/>
      <c r="Q37" s="69"/>
      <c r="R37" s="69"/>
      <c r="S37" s="69"/>
      <c r="T37" s="69"/>
      <c r="U37" s="69"/>
      <c r="V37" s="69"/>
      <c r="W37" s="69"/>
      <c r="X37" s="69"/>
      <c r="Y37" s="69"/>
      <c r="Z37" s="69"/>
    </row>
    <row r="38" ht="14.25" customHeight="1" spans="1:26">
      <c r="A38" s="47">
        <f t="shared" si="1"/>
        <v>21</v>
      </c>
      <c r="B38" s="49" t="s">
        <v>437</v>
      </c>
      <c r="C38" s="49"/>
      <c r="D38" s="60"/>
      <c r="E38" s="59" t="s">
        <v>438</v>
      </c>
      <c r="F38" s="59"/>
      <c r="G38" s="59"/>
      <c r="H38" s="128" t="s">
        <v>439</v>
      </c>
      <c r="I38" s="49"/>
      <c r="J38" s="69"/>
      <c r="K38" s="69"/>
      <c r="L38" s="69"/>
      <c r="M38" s="69"/>
      <c r="N38" s="69"/>
      <c r="O38" s="69"/>
      <c r="P38" s="69"/>
      <c r="Q38" s="69"/>
      <c r="R38" s="69"/>
      <c r="S38" s="69"/>
      <c r="T38" s="69"/>
      <c r="U38" s="69"/>
      <c r="V38" s="69"/>
      <c r="W38" s="69"/>
      <c r="X38" s="69"/>
      <c r="Y38" s="69"/>
      <c r="Z38" s="69"/>
    </row>
    <row r="39" ht="14.25" customHeight="1" spans="1:26">
      <c r="A39" s="47">
        <f t="shared" si="1"/>
        <v>22</v>
      </c>
      <c r="B39" s="49" t="s">
        <v>440</v>
      </c>
      <c r="C39" s="49"/>
      <c r="D39" s="60"/>
      <c r="E39" s="59" t="s">
        <v>441</v>
      </c>
      <c r="F39" s="59"/>
      <c r="G39" s="59"/>
      <c r="H39" s="50" t="s">
        <v>442</v>
      </c>
      <c r="I39" s="49"/>
      <c r="J39" s="69"/>
      <c r="K39" s="69"/>
      <c r="L39" s="69"/>
      <c r="M39" s="69"/>
      <c r="N39" s="69"/>
      <c r="O39" s="69"/>
      <c r="P39" s="69"/>
      <c r="Q39" s="69"/>
      <c r="R39" s="69"/>
      <c r="S39" s="69"/>
      <c r="T39" s="69"/>
      <c r="U39" s="69"/>
      <c r="V39" s="69"/>
      <c r="W39" s="69"/>
      <c r="X39" s="69"/>
      <c r="Y39" s="69"/>
      <c r="Z39" s="69"/>
    </row>
    <row r="40" ht="14.25" customHeight="1" spans="1:26">
      <c r="A40" s="47">
        <f t="shared" si="1"/>
        <v>23</v>
      </c>
      <c r="B40" s="49" t="s">
        <v>443</v>
      </c>
      <c r="C40" s="49"/>
      <c r="D40" s="60"/>
      <c r="E40" s="59" t="s">
        <v>444</v>
      </c>
      <c r="F40" s="59"/>
      <c r="G40" s="59"/>
      <c r="H40" s="50" t="s">
        <v>445</v>
      </c>
      <c r="I40" s="49"/>
      <c r="J40" s="69"/>
      <c r="K40" s="69"/>
      <c r="L40" s="69"/>
      <c r="M40" s="69"/>
      <c r="N40" s="69"/>
      <c r="O40" s="69"/>
      <c r="P40" s="69"/>
      <c r="Q40" s="69"/>
      <c r="R40" s="69"/>
      <c r="S40" s="69"/>
      <c r="T40" s="69"/>
      <c r="U40" s="69"/>
      <c r="V40" s="69"/>
      <c r="W40" s="69"/>
      <c r="X40" s="69"/>
      <c r="Y40" s="69"/>
      <c r="Z40" s="69"/>
    </row>
    <row r="41" ht="14.25" customHeight="1" spans="1:26">
      <c r="A41" s="47">
        <f t="shared" si="1"/>
        <v>24</v>
      </c>
      <c r="B41" s="49" t="s">
        <v>446</v>
      </c>
      <c r="C41" s="49"/>
      <c r="D41" s="60"/>
      <c r="E41" s="59" t="s">
        <v>447</v>
      </c>
      <c r="F41" s="59"/>
      <c r="G41" s="59"/>
      <c r="H41" s="50" t="s">
        <v>448</v>
      </c>
      <c r="I41" s="49"/>
      <c r="J41" s="69"/>
      <c r="K41" s="69"/>
      <c r="L41" s="69"/>
      <c r="M41" s="69"/>
      <c r="N41" s="69"/>
      <c r="O41" s="69"/>
      <c r="P41" s="69"/>
      <c r="Q41" s="69"/>
      <c r="R41" s="69"/>
      <c r="S41" s="69"/>
      <c r="T41" s="69"/>
      <c r="U41" s="69"/>
      <c r="V41" s="69"/>
      <c r="W41" s="69"/>
      <c r="X41" s="69"/>
      <c r="Y41" s="69"/>
      <c r="Z41" s="69"/>
    </row>
    <row r="42" ht="14.25" customHeight="1" spans="1:26">
      <c r="A42" s="47">
        <f t="shared" si="1"/>
        <v>25</v>
      </c>
      <c r="B42" s="49" t="s">
        <v>449</v>
      </c>
      <c r="C42" s="50"/>
      <c r="D42" s="51"/>
      <c r="E42" s="59" t="s">
        <v>450</v>
      </c>
      <c r="F42" s="59" t="s">
        <v>451</v>
      </c>
      <c r="G42" s="59"/>
      <c r="H42" s="59"/>
      <c r="I42" s="50"/>
      <c r="J42" s="69"/>
      <c r="K42" s="69"/>
      <c r="L42" s="69"/>
      <c r="M42" s="69"/>
      <c r="N42" s="69"/>
      <c r="O42" s="69"/>
      <c r="P42" s="69"/>
      <c r="Q42" s="69"/>
      <c r="R42" s="69"/>
      <c r="S42" s="69"/>
      <c r="T42" s="69"/>
      <c r="U42" s="69"/>
      <c r="V42" s="69"/>
      <c r="W42" s="69"/>
      <c r="X42" s="69"/>
      <c r="Y42" s="69"/>
      <c r="Z42" s="69"/>
    </row>
    <row r="43" ht="14.25" customHeight="1" spans="1:26">
      <c r="A43" s="52">
        <f t="shared" si="1"/>
        <v>26</v>
      </c>
      <c r="B43" s="53" t="s">
        <v>452</v>
      </c>
      <c r="C43" s="61"/>
      <c r="D43" s="62"/>
      <c r="E43" s="53" t="s">
        <v>453</v>
      </c>
      <c r="F43" s="61"/>
      <c r="G43" s="61"/>
      <c r="H43" s="61"/>
      <c r="I43" s="61"/>
      <c r="J43" s="69"/>
      <c r="K43" s="69"/>
      <c r="L43" s="69"/>
      <c r="M43" s="69"/>
      <c r="N43" s="69"/>
      <c r="O43" s="69"/>
      <c r="P43" s="69"/>
      <c r="Q43" s="69"/>
      <c r="R43" s="69"/>
      <c r="S43" s="69"/>
      <c r="T43" s="69"/>
      <c r="U43" s="69"/>
      <c r="V43" s="69"/>
      <c r="W43" s="69"/>
      <c r="X43" s="69"/>
      <c r="Y43" s="69"/>
      <c r="Z43" s="69"/>
    </row>
    <row r="44" ht="14.25" customHeight="1" spans="1:26">
      <c r="A44" s="47">
        <f t="shared" si="1"/>
        <v>27</v>
      </c>
      <c r="B44" s="49" t="s">
        <v>454</v>
      </c>
      <c r="C44" s="63"/>
      <c r="D44" s="64"/>
      <c r="E44" s="59" t="s">
        <v>455</v>
      </c>
      <c r="F44" s="63"/>
      <c r="G44" s="63"/>
      <c r="H44" s="63"/>
      <c r="I44" s="63"/>
      <c r="J44" s="69"/>
      <c r="K44" s="69"/>
      <c r="L44" s="69"/>
      <c r="M44" s="69"/>
      <c r="N44" s="69"/>
      <c r="O44" s="69"/>
      <c r="P44" s="69"/>
      <c r="Q44" s="69"/>
      <c r="R44" s="69"/>
      <c r="S44" s="69"/>
      <c r="T44" s="69"/>
      <c r="U44" s="69"/>
      <c r="V44" s="69"/>
      <c r="W44" s="69"/>
      <c r="X44" s="69"/>
      <c r="Y44" s="69"/>
      <c r="Z44" s="69"/>
    </row>
    <row r="45" ht="14.25" customHeight="1" spans="1:26">
      <c r="A45" s="65">
        <f t="shared" si="1"/>
        <v>28</v>
      </c>
      <c r="B45" s="66" t="s">
        <v>456</v>
      </c>
      <c r="C45" s="67"/>
      <c r="D45" s="68"/>
      <c r="E45" s="66" t="s">
        <v>457</v>
      </c>
      <c r="F45" s="67"/>
      <c r="G45" s="67"/>
      <c r="H45" s="67"/>
      <c r="I45" s="67"/>
      <c r="J45" s="69"/>
      <c r="K45" s="69"/>
      <c r="L45" s="69"/>
      <c r="M45" s="69"/>
      <c r="N45" s="69"/>
      <c r="O45" s="69"/>
      <c r="P45" s="69"/>
      <c r="Q45" s="69"/>
      <c r="R45" s="69"/>
      <c r="S45" s="69"/>
      <c r="T45" s="69"/>
      <c r="U45" s="69"/>
      <c r="V45" s="69"/>
      <c r="W45" s="69"/>
      <c r="X45" s="69"/>
      <c r="Y45" s="69"/>
      <c r="Z45" s="69"/>
    </row>
    <row r="46" ht="14.25" customHeight="1" spans="1:2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ht="14.25" customHeight="1" spans="1:26">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ht="14.25" customHeight="1" spans="1:26">
      <c r="A48" s="70" t="s">
        <v>458</v>
      </c>
      <c r="B48" s="70" t="s">
        <v>459</v>
      </c>
      <c r="C48" s="69"/>
      <c r="D48" s="69"/>
      <c r="E48" s="69"/>
      <c r="F48" s="69"/>
      <c r="G48" s="69"/>
      <c r="H48" s="69"/>
      <c r="I48" s="69"/>
      <c r="J48" s="69"/>
      <c r="K48" s="69"/>
      <c r="L48" s="69"/>
      <c r="M48" s="69"/>
      <c r="N48" s="69"/>
      <c r="O48" s="69"/>
      <c r="P48" s="69"/>
      <c r="Q48" s="69"/>
      <c r="R48" s="69"/>
      <c r="S48" s="69"/>
      <c r="T48" s="69"/>
      <c r="U48" s="69"/>
      <c r="V48" s="69"/>
      <c r="W48" s="69"/>
      <c r="X48" s="69"/>
      <c r="Y48" s="69"/>
      <c r="Z48" s="69"/>
    </row>
    <row r="49" ht="14.25" customHeight="1" spans="1:26">
      <c r="A49" s="71" t="s">
        <v>460</v>
      </c>
      <c r="B49" s="72"/>
      <c r="C49" s="69"/>
      <c r="D49" s="69"/>
      <c r="E49" s="69"/>
      <c r="F49" s="69"/>
      <c r="G49" s="69"/>
      <c r="H49" s="69"/>
      <c r="I49" s="69"/>
      <c r="J49" s="69"/>
      <c r="K49" s="69"/>
      <c r="L49" s="69"/>
      <c r="M49" s="69"/>
      <c r="N49" s="69"/>
      <c r="O49" s="69"/>
      <c r="P49" s="69"/>
      <c r="Q49" s="69"/>
      <c r="R49" s="69"/>
      <c r="S49" s="69"/>
      <c r="T49" s="69"/>
      <c r="U49" s="69"/>
      <c r="V49" s="69"/>
      <c r="W49" s="69"/>
      <c r="X49" s="69"/>
      <c r="Y49" s="69"/>
      <c r="Z49" s="69"/>
    </row>
    <row r="50" ht="14.25" customHeight="1" spans="1:26">
      <c r="A50" s="71" t="s">
        <v>461</v>
      </c>
      <c r="B50" s="129" t="s">
        <v>462</v>
      </c>
      <c r="C50" s="69"/>
      <c r="D50" s="69"/>
      <c r="E50" s="69"/>
      <c r="F50" s="69"/>
      <c r="G50" s="69"/>
      <c r="H50" s="69"/>
      <c r="I50" s="69"/>
      <c r="J50" s="69"/>
      <c r="K50" s="69"/>
      <c r="L50" s="69"/>
      <c r="M50" s="69"/>
      <c r="N50" s="69"/>
      <c r="O50" s="69"/>
      <c r="P50" s="69"/>
      <c r="Q50" s="69"/>
      <c r="R50" s="69"/>
      <c r="S50" s="69"/>
      <c r="T50" s="69"/>
      <c r="U50" s="69"/>
      <c r="V50" s="69"/>
      <c r="W50" s="69"/>
      <c r="X50" s="69"/>
      <c r="Y50" s="69"/>
      <c r="Z50" s="69"/>
    </row>
    <row r="51" ht="14.25" customHeight="1" spans="1:26">
      <c r="A51" s="73" t="s">
        <v>463</v>
      </c>
      <c r="B51" s="74" t="s">
        <v>464</v>
      </c>
      <c r="C51" s="69"/>
      <c r="D51" s="69"/>
      <c r="E51" s="69"/>
      <c r="F51" s="69"/>
      <c r="G51" s="69"/>
      <c r="H51" s="69"/>
      <c r="I51" s="69"/>
      <c r="J51" s="69"/>
      <c r="K51" s="69"/>
      <c r="L51" s="69"/>
      <c r="M51" s="69"/>
      <c r="N51" s="69"/>
      <c r="O51" s="69"/>
      <c r="P51" s="69"/>
      <c r="Q51" s="69"/>
      <c r="R51" s="69"/>
      <c r="S51" s="69"/>
      <c r="T51" s="69"/>
      <c r="U51" s="69"/>
      <c r="V51" s="69"/>
      <c r="W51" s="69"/>
      <c r="X51" s="69"/>
      <c r="Y51" s="69"/>
      <c r="Z51" s="69"/>
    </row>
    <row r="52" ht="14.25" customHeight="1" spans="1:26">
      <c r="A52" s="73" t="s">
        <v>465</v>
      </c>
      <c r="B52" s="72" t="s">
        <v>466</v>
      </c>
      <c r="C52" s="69"/>
      <c r="D52" s="69"/>
      <c r="E52" s="69"/>
      <c r="F52" s="69"/>
      <c r="G52" s="69"/>
      <c r="H52" s="69"/>
      <c r="I52" s="69"/>
      <c r="J52" s="69"/>
      <c r="K52" s="69"/>
      <c r="L52" s="69"/>
      <c r="M52" s="69"/>
      <c r="N52" s="69"/>
      <c r="O52" s="69"/>
      <c r="P52" s="69"/>
      <c r="Q52" s="69"/>
      <c r="R52" s="69"/>
      <c r="S52" s="69"/>
      <c r="T52" s="69"/>
      <c r="U52" s="69"/>
      <c r="V52" s="69"/>
      <c r="W52" s="69"/>
      <c r="X52" s="69"/>
      <c r="Y52" s="69"/>
      <c r="Z52" s="69"/>
    </row>
    <row r="53" ht="14.25" customHeight="1" spans="1:26">
      <c r="A53" s="73" t="s">
        <v>467</v>
      </c>
      <c r="B53" s="72" t="s">
        <v>468</v>
      </c>
      <c r="C53" s="69"/>
      <c r="D53" s="69"/>
      <c r="E53" s="69"/>
      <c r="F53" s="69"/>
      <c r="G53" s="69"/>
      <c r="H53" s="69"/>
      <c r="I53" s="69"/>
      <c r="J53" s="69"/>
      <c r="K53" s="69"/>
      <c r="L53" s="69"/>
      <c r="M53" s="69"/>
      <c r="N53" s="69"/>
      <c r="O53" s="69"/>
      <c r="P53" s="69"/>
      <c r="Q53" s="69"/>
      <c r="R53" s="69"/>
      <c r="S53" s="69"/>
      <c r="T53" s="69"/>
      <c r="U53" s="69"/>
      <c r="V53" s="69"/>
      <c r="W53" s="69"/>
      <c r="X53" s="69"/>
      <c r="Y53" s="69"/>
      <c r="Z53" s="69"/>
    </row>
    <row r="54" ht="14.25" customHeight="1" spans="1:26">
      <c r="A54" s="73" t="s">
        <v>469</v>
      </c>
      <c r="B54" s="74" t="s">
        <v>464</v>
      </c>
      <c r="C54" s="69"/>
      <c r="D54" s="69"/>
      <c r="E54" s="69"/>
      <c r="F54" s="69"/>
      <c r="G54" s="69"/>
      <c r="H54" s="69"/>
      <c r="I54" s="69"/>
      <c r="J54" s="69"/>
      <c r="K54" s="69"/>
      <c r="L54" s="69"/>
      <c r="M54" s="69"/>
      <c r="N54" s="69"/>
      <c r="O54" s="69"/>
      <c r="P54" s="69"/>
      <c r="Q54" s="69"/>
      <c r="R54" s="69"/>
      <c r="S54" s="69"/>
      <c r="T54" s="69"/>
      <c r="U54" s="69"/>
      <c r="V54" s="69"/>
      <c r="W54" s="69"/>
      <c r="X54" s="69"/>
      <c r="Y54" s="69"/>
      <c r="Z54" s="69"/>
    </row>
    <row r="55" ht="14.25" customHeight="1" spans="1:26">
      <c r="A55" s="73" t="s">
        <v>470</v>
      </c>
      <c r="B55" s="72" t="s">
        <v>471</v>
      </c>
      <c r="C55" s="69"/>
      <c r="D55" s="69"/>
      <c r="E55" s="69"/>
      <c r="F55" s="69"/>
      <c r="G55" s="69"/>
      <c r="H55" s="69"/>
      <c r="I55" s="69"/>
      <c r="J55" s="69"/>
      <c r="K55" s="69"/>
      <c r="L55" s="69"/>
      <c r="M55" s="69"/>
      <c r="N55" s="69"/>
      <c r="O55" s="69"/>
      <c r="P55" s="69"/>
      <c r="Q55" s="69"/>
      <c r="R55" s="69"/>
      <c r="S55" s="69"/>
      <c r="T55" s="69"/>
      <c r="U55" s="69"/>
      <c r="V55" s="69"/>
      <c r="W55" s="69"/>
      <c r="X55" s="69"/>
      <c r="Y55" s="69"/>
      <c r="Z55" s="69"/>
    </row>
    <row r="56" ht="14.25" customHeight="1" spans="1:26">
      <c r="A56" s="71" t="s">
        <v>472</v>
      </c>
      <c r="B56" s="129" t="s">
        <v>473</v>
      </c>
      <c r="C56" s="69"/>
      <c r="D56" s="69"/>
      <c r="E56" s="69"/>
      <c r="F56" s="69"/>
      <c r="G56" s="69"/>
      <c r="H56" s="69"/>
      <c r="I56" s="69"/>
      <c r="J56" s="69"/>
      <c r="K56" s="69"/>
      <c r="L56" s="69"/>
      <c r="M56" s="69"/>
      <c r="N56" s="69"/>
      <c r="O56" s="69"/>
      <c r="P56" s="69"/>
      <c r="Q56" s="69"/>
      <c r="R56" s="69"/>
      <c r="S56" s="69"/>
      <c r="T56" s="69"/>
      <c r="U56" s="69"/>
      <c r="V56" s="69"/>
      <c r="W56" s="69"/>
      <c r="X56" s="69"/>
      <c r="Y56" s="69"/>
      <c r="Z56" s="69"/>
    </row>
    <row r="57" ht="14.25" customHeight="1" spans="1:26">
      <c r="A57" s="73" t="s">
        <v>474</v>
      </c>
      <c r="B57" s="74" t="s">
        <v>475</v>
      </c>
      <c r="C57" s="69"/>
      <c r="D57" s="69"/>
      <c r="E57" s="69"/>
      <c r="F57" s="69"/>
      <c r="G57" s="69"/>
      <c r="H57" s="69"/>
      <c r="I57" s="69"/>
      <c r="J57" s="69"/>
      <c r="K57" s="69"/>
      <c r="L57" s="69"/>
      <c r="M57" s="69"/>
      <c r="N57" s="69"/>
      <c r="O57" s="69"/>
      <c r="P57" s="69"/>
      <c r="Q57" s="69"/>
      <c r="R57" s="69"/>
      <c r="S57" s="69"/>
      <c r="T57" s="69"/>
      <c r="U57" s="69"/>
      <c r="V57" s="69"/>
      <c r="W57" s="69"/>
      <c r="X57" s="69"/>
      <c r="Y57" s="69"/>
      <c r="Z57" s="69"/>
    </row>
    <row r="58" ht="14.25" customHeight="1" spans="1:26">
      <c r="A58" s="73" t="s">
        <v>476</v>
      </c>
      <c r="B58" s="72" t="s">
        <v>477</v>
      </c>
      <c r="C58" s="69"/>
      <c r="D58" s="69"/>
      <c r="E58" s="69"/>
      <c r="F58" s="69"/>
      <c r="G58" s="69"/>
      <c r="H58" s="69"/>
      <c r="I58" s="69"/>
      <c r="J58" s="69"/>
      <c r="K58" s="69"/>
      <c r="L58" s="69"/>
      <c r="M58" s="69"/>
      <c r="N58" s="69"/>
      <c r="O58" s="69"/>
      <c r="P58" s="69"/>
      <c r="Q58" s="69"/>
      <c r="R58" s="69"/>
      <c r="S58" s="69"/>
      <c r="T58" s="69"/>
      <c r="U58" s="69"/>
      <c r="V58" s="69"/>
      <c r="W58" s="69"/>
      <c r="X58" s="69"/>
      <c r="Y58" s="69"/>
      <c r="Z58" s="69"/>
    </row>
    <row r="59" ht="14.25" customHeight="1" spans="1:26">
      <c r="A59" s="73" t="s">
        <v>478</v>
      </c>
      <c r="B59" s="72" t="s">
        <v>477</v>
      </c>
      <c r="C59" s="69"/>
      <c r="D59" s="69"/>
      <c r="E59" s="69"/>
      <c r="F59" s="69"/>
      <c r="G59" s="69"/>
      <c r="H59" s="69"/>
      <c r="I59" s="69"/>
      <c r="J59" s="69"/>
      <c r="K59" s="69"/>
      <c r="L59" s="69"/>
      <c r="M59" s="69"/>
      <c r="N59" s="69"/>
      <c r="O59" s="69"/>
      <c r="P59" s="69"/>
      <c r="Q59" s="69"/>
      <c r="R59" s="69"/>
      <c r="S59" s="69"/>
      <c r="T59" s="69"/>
      <c r="U59" s="69"/>
      <c r="V59" s="69"/>
      <c r="W59" s="69"/>
      <c r="X59" s="69"/>
      <c r="Y59" s="69"/>
      <c r="Z59" s="69"/>
    </row>
    <row r="60" ht="14.25" customHeight="1" spans="1:26">
      <c r="A60" s="73" t="s">
        <v>479</v>
      </c>
      <c r="B60" s="72" t="s">
        <v>477</v>
      </c>
      <c r="C60" s="69"/>
      <c r="D60" s="69"/>
      <c r="E60" s="69"/>
      <c r="F60" s="69"/>
      <c r="G60" s="69"/>
      <c r="H60" s="69"/>
      <c r="I60" s="69"/>
      <c r="J60" s="69"/>
      <c r="K60" s="69"/>
      <c r="L60" s="69"/>
      <c r="M60" s="69"/>
      <c r="N60" s="69"/>
      <c r="O60" s="69"/>
      <c r="P60" s="69"/>
      <c r="Q60" s="69"/>
      <c r="R60" s="69"/>
      <c r="S60" s="69"/>
      <c r="T60" s="69"/>
      <c r="U60" s="69"/>
      <c r="V60" s="69"/>
      <c r="W60" s="69"/>
      <c r="X60" s="69"/>
      <c r="Y60" s="69"/>
      <c r="Z60" s="69"/>
    </row>
    <row r="61" ht="14.25" customHeight="1" spans="1:26">
      <c r="A61" s="71" t="s">
        <v>480</v>
      </c>
      <c r="B61" s="129" t="s">
        <v>481</v>
      </c>
      <c r="C61" s="69"/>
      <c r="D61" s="69"/>
      <c r="E61" s="69"/>
      <c r="F61" s="69"/>
      <c r="G61" s="69"/>
      <c r="H61" s="69"/>
      <c r="I61" s="69"/>
      <c r="J61" s="69"/>
      <c r="K61" s="69"/>
      <c r="L61" s="69"/>
      <c r="M61" s="69"/>
      <c r="N61" s="69"/>
      <c r="O61" s="69"/>
      <c r="P61" s="69"/>
      <c r="Q61" s="69"/>
      <c r="R61" s="69"/>
      <c r="S61" s="69"/>
      <c r="T61" s="69"/>
      <c r="U61" s="69"/>
      <c r="V61" s="69"/>
      <c r="W61" s="69"/>
      <c r="X61" s="69"/>
      <c r="Y61" s="69"/>
      <c r="Z61" s="69"/>
    </row>
    <row r="62" ht="14.25" customHeight="1" spans="1:26">
      <c r="A62" s="73" t="s">
        <v>482</v>
      </c>
      <c r="B62" s="72" t="s">
        <v>483</v>
      </c>
      <c r="C62" s="69"/>
      <c r="D62" s="69"/>
      <c r="E62" s="69"/>
      <c r="F62" s="69"/>
      <c r="G62" s="69"/>
      <c r="H62" s="69"/>
      <c r="I62" s="69"/>
      <c r="J62" s="69"/>
      <c r="K62" s="69"/>
      <c r="L62" s="69"/>
      <c r="M62" s="69"/>
      <c r="N62" s="69"/>
      <c r="O62" s="69"/>
      <c r="P62" s="69"/>
      <c r="Q62" s="69"/>
      <c r="R62" s="69"/>
      <c r="S62" s="69"/>
      <c r="T62" s="69"/>
      <c r="U62" s="69"/>
      <c r="V62" s="69"/>
      <c r="W62" s="69"/>
      <c r="X62" s="69"/>
      <c r="Y62" s="69"/>
      <c r="Z62" s="69"/>
    </row>
    <row r="63" ht="14.25" customHeight="1" spans="1:26">
      <c r="A63" s="73" t="s">
        <v>484</v>
      </c>
      <c r="B63" s="72" t="s">
        <v>483</v>
      </c>
      <c r="C63" s="69"/>
      <c r="D63" s="69"/>
      <c r="E63" s="69"/>
      <c r="F63" s="69"/>
      <c r="G63" s="69"/>
      <c r="H63" s="69"/>
      <c r="I63" s="69"/>
      <c r="J63" s="69"/>
      <c r="K63" s="69"/>
      <c r="L63" s="69"/>
      <c r="M63" s="69"/>
      <c r="N63" s="69"/>
      <c r="O63" s="69"/>
      <c r="P63" s="69"/>
      <c r="Q63" s="69"/>
      <c r="R63" s="69"/>
      <c r="S63" s="69"/>
      <c r="T63" s="69"/>
      <c r="U63" s="69"/>
      <c r="V63" s="69"/>
      <c r="W63" s="69"/>
      <c r="X63" s="69"/>
      <c r="Y63" s="69"/>
      <c r="Z63" s="69"/>
    </row>
    <row r="64" ht="14.25" customHeight="1" spans="1:26">
      <c r="A64" s="73" t="s">
        <v>485</v>
      </c>
      <c r="B64" s="72" t="s">
        <v>477</v>
      </c>
      <c r="C64" s="69"/>
      <c r="D64" s="69"/>
      <c r="E64" s="69"/>
      <c r="F64" s="69"/>
      <c r="G64" s="69"/>
      <c r="H64" s="69"/>
      <c r="I64" s="69"/>
      <c r="J64" s="69"/>
      <c r="K64" s="69"/>
      <c r="L64" s="69"/>
      <c r="M64" s="69"/>
      <c r="N64" s="69"/>
      <c r="O64" s="69"/>
      <c r="P64" s="69"/>
      <c r="Q64" s="69"/>
      <c r="R64" s="69"/>
      <c r="S64" s="69"/>
      <c r="T64" s="69"/>
      <c r="U64" s="69"/>
      <c r="V64" s="69"/>
      <c r="W64" s="69"/>
      <c r="X64" s="69"/>
      <c r="Y64" s="69"/>
      <c r="Z64" s="69"/>
    </row>
    <row r="65" ht="14.25" customHeight="1" spans="1:26">
      <c r="A65" s="73" t="s">
        <v>486</v>
      </c>
      <c r="B65" s="72" t="s">
        <v>477</v>
      </c>
      <c r="C65" s="69"/>
      <c r="D65" s="69"/>
      <c r="E65" s="69"/>
      <c r="F65" s="69"/>
      <c r="G65" s="69"/>
      <c r="H65" s="69"/>
      <c r="I65" s="69"/>
      <c r="J65" s="69"/>
      <c r="K65" s="69"/>
      <c r="L65" s="69"/>
      <c r="M65" s="69"/>
      <c r="N65" s="69"/>
      <c r="O65" s="69"/>
      <c r="P65" s="69"/>
      <c r="Q65" s="69"/>
      <c r="R65" s="69"/>
      <c r="S65" s="69"/>
      <c r="T65" s="69"/>
      <c r="U65" s="69"/>
      <c r="V65" s="69"/>
      <c r="W65" s="69"/>
      <c r="X65" s="69"/>
      <c r="Y65" s="69"/>
      <c r="Z65" s="69"/>
    </row>
    <row r="66" ht="14.25" customHeight="1" spans="1:26">
      <c r="A66" s="73" t="s">
        <v>487</v>
      </c>
      <c r="B66" s="72" t="s">
        <v>477</v>
      </c>
      <c r="C66" s="69"/>
      <c r="D66" s="69"/>
      <c r="E66" s="69"/>
      <c r="F66" s="69"/>
      <c r="G66" s="69"/>
      <c r="H66" s="69"/>
      <c r="I66" s="69"/>
      <c r="J66" s="69"/>
      <c r="K66" s="69"/>
      <c r="L66" s="69"/>
      <c r="M66" s="69"/>
      <c r="N66" s="69"/>
      <c r="O66" s="69"/>
      <c r="P66" s="69"/>
      <c r="Q66" s="69"/>
      <c r="R66" s="69"/>
      <c r="S66" s="69"/>
      <c r="T66" s="69"/>
      <c r="U66" s="69"/>
      <c r="V66" s="69"/>
      <c r="W66" s="69"/>
      <c r="X66" s="69"/>
      <c r="Y66" s="69"/>
      <c r="Z66" s="69"/>
    </row>
    <row r="67" ht="14.25" customHeight="1" spans="1:26">
      <c r="A67" s="73" t="s">
        <v>488</v>
      </c>
      <c r="B67" s="72" t="s">
        <v>477</v>
      </c>
      <c r="C67" s="69"/>
      <c r="D67" s="69"/>
      <c r="E67" s="69"/>
      <c r="F67" s="69"/>
      <c r="G67" s="69"/>
      <c r="H67" s="69"/>
      <c r="I67" s="69"/>
      <c r="J67" s="69"/>
      <c r="K67" s="69"/>
      <c r="L67" s="69"/>
      <c r="M67" s="69"/>
      <c r="N67" s="69"/>
      <c r="O67" s="69"/>
      <c r="P67" s="69"/>
      <c r="Q67" s="69"/>
      <c r="R67" s="69"/>
      <c r="S67" s="69"/>
      <c r="T67" s="69"/>
      <c r="U67" s="69"/>
      <c r="V67" s="69"/>
      <c r="W67" s="69"/>
      <c r="X67" s="69"/>
      <c r="Y67" s="69"/>
      <c r="Z67" s="69"/>
    </row>
    <row r="68" ht="14.25" customHeight="1" spans="1:26">
      <c r="A68" s="71" t="s">
        <v>149</v>
      </c>
      <c r="B68" s="129" t="s">
        <v>489</v>
      </c>
      <c r="C68" s="69"/>
      <c r="D68" s="69"/>
      <c r="E68" s="69"/>
      <c r="F68" s="69"/>
      <c r="G68" s="69"/>
      <c r="H68" s="69"/>
      <c r="I68" s="69"/>
      <c r="J68" s="69"/>
      <c r="K68" s="69"/>
      <c r="L68" s="69"/>
      <c r="M68" s="69"/>
      <c r="N68" s="69"/>
      <c r="O68" s="69"/>
      <c r="P68" s="69"/>
      <c r="Q68" s="69"/>
      <c r="R68" s="69"/>
      <c r="S68" s="69"/>
      <c r="T68" s="69"/>
      <c r="U68" s="69"/>
      <c r="V68" s="69"/>
      <c r="W68" s="69"/>
      <c r="X68" s="69"/>
      <c r="Y68" s="69"/>
      <c r="Z68" s="69"/>
    </row>
    <row r="69" ht="14.25" customHeight="1" spans="1:26">
      <c r="A69" s="71" t="s">
        <v>150</v>
      </c>
      <c r="B69" s="129" t="s">
        <v>490</v>
      </c>
      <c r="C69" s="69"/>
      <c r="D69" s="69"/>
      <c r="E69" s="69"/>
      <c r="F69" s="69"/>
      <c r="G69" s="69"/>
      <c r="H69" s="69"/>
      <c r="I69" s="69"/>
      <c r="J69" s="69"/>
      <c r="K69" s="69"/>
      <c r="L69" s="69"/>
      <c r="M69" s="69"/>
      <c r="N69" s="69"/>
      <c r="O69" s="69"/>
      <c r="P69" s="69"/>
      <c r="Q69" s="69"/>
      <c r="R69" s="69"/>
      <c r="S69" s="69"/>
      <c r="T69" s="69"/>
      <c r="U69" s="69"/>
      <c r="V69" s="69"/>
      <c r="W69" s="69"/>
      <c r="X69" s="69"/>
      <c r="Y69" s="69"/>
      <c r="Z69" s="69"/>
    </row>
    <row r="70" ht="14.25" customHeight="1" spans="1:26">
      <c r="A70" s="73" t="s">
        <v>491</v>
      </c>
      <c r="B70" s="73" t="s">
        <v>492</v>
      </c>
      <c r="C70" s="69"/>
      <c r="D70" s="69"/>
      <c r="E70" s="69"/>
      <c r="F70" s="69"/>
      <c r="G70" s="69"/>
      <c r="H70" s="69"/>
      <c r="I70" s="69"/>
      <c r="J70" s="69"/>
      <c r="K70" s="69"/>
      <c r="L70" s="69"/>
      <c r="M70" s="69"/>
      <c r="N70" s="69"/>
      <c r="O70" s="69"/>
      <c r="P70" s="69"/>
      <c r="Q70" s="69"/>
      <c r="R70" s="69"/>
      <c r="S70" s="69"/>
      <c r="T70" s="69"/>
      <c r="U70" s="69"/>
      <c r="V70" s="69"/>
      <c r="W70" s="69"/>
      <c r="X70" s="69"/>
      <c r="Y70" s="69"/>
      <c r="Z70" s="69"/>
    </row>
    <row r="71" ht="14.25" customHeight="1" spans="1:26">
      <c r="A71" s="73" t="s">
        <v>493</v>
      </c>
      <c r="B71" s="73" t="s">
        <v>494</v>
      </c>
      <c r="C71" s="69"/>
      <c r="D71" s="69"/>
      <c r="E71" s="69"/>
      <c r="F71" s="69"/>
      <c r="G71" s="69"/>
      <c r="H71" s="69"/>
      <c r="I71" s="69"/>
      <c r="J71" s="69"/>
      <c r="K71" s="69"/>
      <c r="L71" s="69"/>
      <c r="M71" s="69"/>
      <c r="N71" s="69"/>
      <c r="O71" s="69"/>
      <c r="P71" s="69"/>
      <c r="Q71" s="69"/>
      <c r="R71" s="69"/>
      <c r="S71" s="69"/>
      <c r="T71" s="69"/>
      <c r="U71" s="69"/>
      <c r="V71" s="69"/>
      <c r="W71" s="69"/>
      <c r="X71" s="69"/>
      <c r="Y71" s="69"/>
      <c r="Z71" s="69"/>
    </row>
    <row r="72" ht="14.25" customHeight="1" spans="1:26">
      <c r="A72" s="73" t="s">
        <v>495</v>
      </c>
      <c r="B72" s="73" t="s">
        <v>494</v>
      </c>
      <c r="C72" s="69"/>
      <c r="D72" s="69"/>
      <c r="E72" s="69"/>
      <c r="F72" s="69"/>
      <c r="G72" s="69"/>
      <c r="H72" s="69"/>
      <c r="I72" s="69"/>
      <c r="J72" s="69"/>
      <c r="K72" s="69"/>
      <c r="L72" s="69"/>
      <c r="M72" s="69"/>
      <c r="N72" s="69"/>
      <c r="O72" s="69"/>
      <c r="P72" s="69"/>
      <c r="Q72" s="69"/>
      <c r="R72" s="69"/>
      <c r="S72" s="69"/>
      <c r="T72" s="69"/>
      <c r="U72" s="69"/>
      <c r="V72" s="69"/>
      <c r="W72" s="69"/>
      <c r="X72" s="69"/>
      <c r="Y72" s="69"/>
      <c r="Z72" s="69"/>
    </row>
    <row r="73" ht="14.25" customHeight="1" spans="1:26">
      <c r="A73" s="73" t="s">
        <v>496</v>
      </c>
      <c r="B73" s="73" t="s">
        <v>494</v>
      </c>
      <c r="C73" s="69"/>
      <c r="D73" s="69"/>
      <c r="E73" s="69"/>
      <c r="F73" s="69"/>
      <c r="G73" s="69"/>
      <c r="H73" s="69"/>
      <c r="I73" s="69"/>
      <c r="J73" s="69"/>
      <c r="K73" s="69"/>
      <c r="L73" s="69"/>
      <c r="M73" s="69"/>
      <c r="N73" s="69"/>
      <c r="O73" s="69"/>
      <c r="P73" s="69"/>
      <c r="Q73" s="69"/>
      <c r="R73" s="69"/>
      <c r="S73" s="69"/>
      <c r="T73" s="69"/>
      <c r="U73" s="69"/>
      <c r="V73" s="69"/>
      <c r="W73" s="69"/>
      <c r="X73" s="69"/>
      <c r="Y73" s="69"/>
      <c r="Z73" s="69"/>
    </row>
    <row r="74" ht="14.25" customHeight="1" spans="1:26">
      <c r="A74" s="71" t="s">
        <v>155</v>
      </c>
      <c r="B74" s="72" t="s">
        <v>497</v>
      </c>
      <c r="C74" s="69"/>
      <c r="D74" s="69"/>
      <c r="E74" s="69"/>
      <c r="F74" s="69"/>
      <c r="G74" s="69"/>
      <c r="H74" s="69"/>
      <c r="I74" s="69"/>
      <c r="J74" s="69"/>
      <c r="K74" s="69"/>
      <c r="L74" s="69"/>
      <c r="M74" s="69"/>
      <c r="N74" s="69"/>
      <c r="O74" s="69"/>
      <c r="P74" s="69"/>
      <c r="Q74" s="69"/>
      <c r="R74" s="69"/>
      <c r="S74" s="69"/>
      <c r="T74" s="69"/>
      <c r="U74" s="69"/>
      <c r="V74" s="69"/>
      <c r="W74" s="69"/>
      <c r="X74" s="69"/>
      <c r="Y74" s="69"/>
      <c r="Z74" s="69"/>
    </row>
    <row r="75" ht="14.25" customHeight="1" spans="1:26">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ht="14.25" customHeight="1" spans="1:2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ht="14.25" customHeight="1" spans="1:26">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ht="14.25" customHeight="1" spans="1:26">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ht="14.25" customHeight="1" spans="1:26">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ht="14.25" customHeight="1" spans="1:26">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ht="14.25" customHeight="1" spans="1:26">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ht="14.25" customHeight="1" spans="1:26">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ht="14.25" customHeight="1" spans="1:26">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ht="14.25" customHeight="1" spans="1:26">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ht="14.25" customHeight="1" spans="1:26">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ht="14.25" customHeight="1" spans="1:2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ht="14.25" customHeight="1" spans="1:26">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ht="14.25" customHeight="1" spans="1:26">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ht="14.25" customHeight="1" spans="1:26">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ht="14.25" customHeight="1" spans="1:26">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ht="14.25" customHeight="1" spans="1:26">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ht="14.25" customHeight="1" spans="1:26">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ht="14.25" customHeight="1" spans="1:26">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ht="14.25" customHeight="1" spans="1:26">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ht="14.25" customHeight="1" spans="1:26">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ht="14.25" customHeight="1" spans="1:2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ht="14.25" customHeight="1" spans="1:26">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ht="14.25" customHeight="1" spans="1:26">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ht="14.25" customHeight="1" spans="1:26">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ht="14.25" customHeight="1" spans="1:26">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ht="14.25" customHeight="1" spans="1:26">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ht="14.25" customHeight="1" spans="1:26">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ht="14.25" customHeight="1" spans="1:26">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ht="14.25" customHeight="1" spans="1:26">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ht="14.25" customHeight="1" spans="1:26">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ht="14.25" customHeight="1" spans="1:2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ht="14.25" customHeight="1" spans="1:26">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ht="14.25" customHeight="1" spans="1:26">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ht="14.25" customHeight="1" spans="1:26">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ht="14.25" customHeight="1" spans="1:26">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ht="14.25" customHeight="1" spans="1:26">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ht="14.25" customHeight="1" spans="1:26">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ht="14.25" customHeight="1" spans="1:26">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ht="14.25" customHeight="1" spans="1:26">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ht="14.25" customHeight="1" spans="1:26">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ht="14.25" customHeight="1" spans="1:2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ht="14.25" customHeight="1" spans="1:26">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ht="14.25" customHeight="1" spans="1:26">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ht="14.25" customHeight="1" spans="1:26">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ht="14.25" customHeight="1" spans="1:26">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ht="14.25" customHeight="1" spans="1:26">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ht="14.25" customHeight="1" spans="1:26">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ht="14.25" customHeight="1" spans="1:26">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ht="14.25" customHeight="1" spans="1:26">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ht="14.25" customHeight="1" spans="1:26">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ht="14.25" customHeight="1" spans="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ht="14.25" customHeight="1" spans="1:26">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ht="14.25" customHeight="1" spans="1:26">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ht="14.25" customHeight="1" spans="1:26">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ht="14.25" customHeight="1" spans="1:26">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ht="14.25" customHeight="1" spans="1:26">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ht="14.25" customHeight="1" spans="1:26">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ht="14.25" customHeight="1" spans="1:26">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ht="14.25" customHeight="1" spans="1:26">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ht="14.25" customHeight="1" spans="1:26">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ht="14.25" customHeight="1" spans="1:2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ht="14.25" customHeight="1" spans="1:26">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ht="14.25" customHeight="1" spans="1:26">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ht="14.25" customHeight="1" spans="1:26">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ht="14.25" customHeight="1" spans="1:26">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ht="14.25" customHeight="1" spans="1:26">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ht="14.25" customHeight="1" spans="1:26">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ht="14.25" customHeight="1" spans="1:26">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ht="14.25" customHeight="1" spans="1:26">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ht="14.25" customHeight="1" spans="1:26">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ht="14.25" customHeight="1" spans="1:2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ht="14.25" customHeight="1" spans="1:26">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ht="14.25" customHeight="1" spans="1:26">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ht="14.25" customHeight="1" spans="1:26">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ht="14.25" customHeight="1" spans="1:26">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ht="14.25" customHeight="1" spans="1:26">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ht="14.25" customHeight="1" spans="1:26">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ht="14.25" customHeight="1" spans="1:26">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ht="14.25" customHeight="1" spans="1:26">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ht="14.25" customHeight="1" spans="1:26">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ht="14.25" customHeight="1" spans="1:2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ht="14.25" customHeight="1" spans="1:26">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ht="14.25" customHeight="1" spans="1:26">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ht="14.25" customHeight="1" spans="1:26">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ht="14.25" customHeight="1" spans="1:26">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ht="14.25" customHeight="1" spans="1:26">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ht="14.25" customHeight="1" spans="1:26">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ht="14.25" customHeight="1" spans="1:26">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ht="14.25" customHeight="1" spans="1:26">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ht="14.25" customHeight="1" spans="1:26">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ht="14.25" customHeight="1" spans="1:2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ht="14.25" customHeight="1" spans="1:26">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ht="14.25" customHeight="1" spans="1:26">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ht="14.25" customHeight="1" spans="1:26">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ht="14.25" customHeight="1" spans="1:26">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ht="14.25" customHeight="1" spans="1:26">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ht="14.25" customHeight="1" spans="1:26">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ht="14.25" customHeight="1" spans="1:26">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ht="14.25" customHeight="1" spans="1:26">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ht="14.25" customHeight="1" spans="1:26">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ht="14.25" customHeight="1" spans="1:2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ht="14.25" customHeight="1" spans="1:26">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ht="14.25" customHeight="1" spans="1:26">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ht="14.25" customHeight="1" spans="1:26">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ht="14.25" customHeight="1" spans="1:26">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ht="14.25" customHeight="1" spans="1:26">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ht="14.25" customHeight="1" spans="1:26">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ht="14.25" customHeight="1" spans="1:26">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ht="14.25" customHeight="1" spans="1:26">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ht="14.25" customHeight="1" spans="1:26">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ht="14.25" customHeight="1" spans="1:2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ht="14.25" customHeight="1" spans="1:26">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ht="14.25" customHeight="1" spans="1:26">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ht="14.25" customHeight="1" spans="1:26">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ht="14.25" customHeight="1" spans="1:26">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ht="14.25" customHeight="1" spans="1:26">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ht="14.25" customHeight="1" spans="1:26">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ht="14.25" customHeight="1" spans="1:26">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ht="14.25" customHeight="1" spans="1:26">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ht="14.25" customHeight="1" spans="1:26">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ht="14.25" customHeight="1" spans="1:2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ht="14.25" customHeight="1" spans="1:26">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ht="14.25" customHeight="1" spans="1:26">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ht="14.25" customHeight="1" spans="1:26">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ht="14.25" customHeight="1" spans="1:26">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ht="14.25" customHeight="1" spans="1:26">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ht="14.25" customHeight="1" spans="1:26">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ht="14.25" customHeight="1" spans="1:26">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ht="14.25" customHeight="1" spans="1:26">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ht="14.25" customHeight="1" spans="1:26">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ht="14.25" customHeight="1" spans="1:2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ht="14.25" customHeight="1" spans="1:26">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ht="14.25" customHeight="1" spans="1:26">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ht="14.25" customHeight="1" spans="1:26">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ht="14.25" customHeight="1" spans="1:26">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ht="14.25" customHeight="1" spans="1:26">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ht="14.25" customHeight="1" spans="1:26">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ht="14.25" customHeight="1" spans="1:26">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ht="14.25" customHeight="1" spans="1:26">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ht="14.25" customHeight="1" spans="1:26">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ht="14.25" customHeight="1" spans="1:2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ht="14.25" customHeight="1" spans="1:26">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ht="14.25" customHeight="1" spans="1:26">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ht="14.25" customHeight="1" spans="1:26">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ht="14.25" customHeight="1" spans="1:26">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ht="14.25" customHeight="1" spans="1:26">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ht="14.25" customHeight="1" spans="1:26">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ht="14.25" customHeight="1" spans="1:26">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ht="14.25" customHeight="1" spans="1:26">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ht="14.25" customHeight="1" spans="1:26">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ht="14.25" customHeight="1" spans="1: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ht="14.25" customHeight="1" spans="1:26">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ht="14.25" customHeight="1" spans="1:26">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ht="14.25" customHeight="1" spans="1:26">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ht="14.25" customHeight="1" spans="1:26">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ht="14.25" customHeight="1" spans="1:26">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ht="14.25" customHeight="1" spans="1:26">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ht="14.25" customHeight="1" spans="1:26">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ht="14.25" customHeight="1" spans="1:26">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ht="14.25" customHeight="1" spans="1:26">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ht="14.25" customHeight="1" spans="1:2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ht="14.25" customHeight="1" spans="1:26">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ht="14.25" customHeight="1" spans="1:26">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ht="14.25" customHeight="1" spans="1:26">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ht="14.25" customHeight="1" spans="1:26">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ht="14.25" customHeight="1" spans="1:26">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ht="14.25" customHeight="1" spans="1:26">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ht="14.25" customHeight="1" spans="1:26">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ht="14.25" customHeight="1" spans="1:26">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ht="14.25" customHeight="1" spans="1:26">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ht="14.25" customHeight="1" spans="1:2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ht="14.25" customHeight="1" spans="1:26">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ht="14.25" customHeight="1" spans="1:26">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ht="14.25" customHeight="1" spans="1:26">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ht="14.25" customHeight="1" spans="1:26">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ht="14.25" customHeight="1" spans="1:26">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ht="14.25" customHeight="1" spans="1:26">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ht="14.25" customHeight="1" spans="1:26">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ht="14.25" customHeight="1" spans="1:26">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ht="14.25" customHeight="1" spans="1:26">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ht="14.25" customHeight="1" spans="1:2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ht="14.25" customHeight="1" spans="1:26">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ht="14.25" customHeight="1" spans="1:26">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ht="14.25" customHeight="1" spans="1:26">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ht="14.25" customHeight="1" spans="1:26">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ht="14.25" customHeight="1" spans="1:26">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ht="14.25" customHeight="1" spans="1:26">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ht="14.25" customHeight="1" spans="1:26">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ht="14.25" customHeight="1" spans="1:26">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ht="14.25" customHeight="1" spans="1:26">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ht="14.25" customHeight="1" spans="1:2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ht="14.25" customHeight="1" spans="1:26">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ht="14.25" customHeight="1" spans="1:26">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ht="14.25" customHeight="1" spans="1:26">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ht="14.25" customHeight="1" spans="1:26">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ht="14.25" customHeight="1" spans="1:26">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ht="14.25" customHeight="1" spans="1:26">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ht="14.25" customHeight="1" spans="1:26">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ht="14.25" customHeight="1" spans="1:26">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ht="14.25" customHeight="1" spans="1:26">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ht="14.25" customHeight="1" spans="1:2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ht="14.25" customHeight="1" spans="1:26">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ht="14.25" customHeight="1" spans="1:26">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ht="14.25" customHeight="1" spans="1:26">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ht="14.25" customHeight="1" spans="1:26">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ht="14.25" customHeight="1" spans="1:26">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ht="14.25" customHeight="1" spans="1:26">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ht="14.25" customHeight="1" spans="1:26">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ht="14.25" customHeight="1" spans="1:26">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ht="14.25" customHeight="1" spans="1:26">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ht="14.25" customHeight="1" spans="1:2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ht="14.25" customHeight="1" spans="1:26">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ht="14.25" customHeight="1" spans="1:26">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ht="14.25" customHeight="1" spans="1:26">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ht="14.25" customHeight="1" spans="1:26">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ht="14.25" customHeight="1" spans="1:26">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ht="14.25" customHeight="1" spans="1:26">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ht="14.25" customHeight="1" spans="1:26">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ht="14.25" customHeight="1" spans="1:26">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ht="14.25" customHeight="1" spans="1:26">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ht="14.25" customHeight="1" spans="1:2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ht="14.25" customHeight="1" spans="1:26">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ht="14.25" customHeight="1" spans="1:26">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ht="14.25" customHeight="1" spans="1:26">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ht="14.25" customHeight="1" spans="1:26">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ht="14.25" customHeight="1" spans="1:26">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ht="14.25" customHeight="1" spans="1:26">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ht="14.25" customHeight="1" spans="1:26">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ht="14.25" customHeight="1" spans="1:26">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ht="14.25" customHeight="1" spans="1:26">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ht="14.25" customHeight="1" spans="1:2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ht="14.25" customHeight="1" spans="1:26">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ht="14.25" customHeight="1" spans="1:26">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ht="14.25" customHeight="1" spans="1:26">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ht="14.25" customHeight="1" spans="1:26">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ht="14.25" customHeight="1" spans="1:26">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ht="14.25" customHeight="1" spans="1:26">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ht="14.25" customHeight="1" spans="1:26">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ht="14.25" customHeight="1" spans="1:26">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ht="14.25" customHeight="1" spans="1:26">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ht="14.25" customHeight="1" spans="1:2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ht="14.25" customHeight="1" spans="1:26">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ht="14.25" customHeight="1" spans="1:26">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ht="14.25" customHeight="1" spans="1:26">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ht="14.25" customHeight="1" spans="1:26">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ht="14.25" customHeight="1" spans="1:26">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ht="14.25" customHeight="1" spans="1:26">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ht="14.25" customHeight="1" spans="1:26">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ht="14.25" customHeight="1" spans="1:26">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ht="14.25" customHeight="1" spans="1:26">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ht="14.25" customHeight="1" spans="1: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ht="14.25" customHeight="1" spans="1:26">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ht="14.25" customHeight="1" spans="1:26">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ht="14.25" customHeight="1" spans="1:26">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ht="14.25" customHeight="1" spans="1:26">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4.25" customHeight="1" spans="1:26">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4.25" customHeight="1" spans="1:26">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4.25" customHeight="1" spans="1:26">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4.25" customHeight="1" spans="1:26">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4.25" customHeight="1" spans="1:26">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4.25" customHeight="1" spans="1:2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4.25" customHeight="1" spans="1:26">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4.25" customHeight="1" spans="1:26">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4.25" customHeight="1" spans="1:26">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4.25" customHeight="1" spans="1:26">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4.25" customHeight="1" spans="1:26">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4.25" customHeight="1" spans="1:26">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4.25" customHeight="1" spans="1:26">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4.25" customHeight="1" spans="1:26">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4.25" customHeight="1" spans="1:26">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4.25" customHeight="1" spans="1:2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4.25" customHeight="1" spans="1:26">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4.25" customHeight="1" spans="1:26">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4.25" customHeight="1" spans="1:26">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4.25" customHeight="1" spans="1:26">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4.25" customHeight="1" spans="1:26">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4.25" customHeight="1" spans="1:26">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4.25" customHeight="1" spans="1:26">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4.25" customHeight="1" spans="1:26">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4.25" customHeight="1" spans="1:26">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4.25" customHeight="1" spans="1:2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4.25" customHeight="1" spans="1:26">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4.25" customHeight="1" spans="1:26">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4.25" customHeight="1" spans="1:26">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4.25" customHeight="1" spans="1:26">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4.25" customHeight="1" spans="1:26">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4.25" customHeight="1" spans="1:26">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4.25" customHeight="1" spans="1:26">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4.25" customHeight="1" spans="1:26">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4.25" customHeight="1" spans="1:26">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4.25" customHeight="1" spans="1:2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4.25" customHeight="1" spans="1:26">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4.25" customHeight="1" spans="1:26">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4.25" customHeight="1" spans="1:26">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4.25" customHeight="1" spans="1:26">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4.25" customHeight="1" spans="1:26">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4.25" customHeight="1" spans="1:26">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4.25" customHeight="1" spans="1:26">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4.25" customHeight="1" spans="1:26">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4.25" customHeight="1" spans="1:26">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4.25" customHeight="1" spans="1:2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4.25" customHeight="1" spans="1:26">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4.25" customHeight="1" spans="1:26">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4.25" customHeight="1" spans="1:26">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4.25" customHeight="1" spans="1:26">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4.25" customHeight="1" spans="1:26">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4.25" customHeight="1" spans="1:26">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4.25" customHeight="1" spans="1:26">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4.25" customHeight="1" spans="1:26">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4.25" customHeight="1" spans="1:26">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4.25" customHeight="1" spans="1:2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4.25" customHeight="1" spans="1:26">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4.25" customHeight="1" spans="1:26">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4.25" customHeight="1" spans="1:26">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4.25" customHeight="1" spans="1:26">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4.25" customHeight="1" spans="1:26">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4.25" customHeight="1" spans="1:26">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4.25" customHeight="1" spans="1:26">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4.25" customHeight="1" spans="1:26">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4.25" customHeight="1" spans="1:26">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4.25" customHeight="1" spans="1:2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4.25" customHeight="1" spans="1:26">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4.25" customHeight="1" spans="1:26">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4.25" customHeight="1" spans="1:26">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4.25" customHeight="1" spans="1:26">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4.25" customHeight="1" spans="1:26">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4.25" customHeight="1" spans="1:26">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4.25" customHeight="1" spans="1:26">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4.25" customHeight="1" spans="1:26">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4.25" customHeight="1" spans="1:26">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4.25" customHeight="1" spans="1:2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4.25" customHeight="1" spans="1:26">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4.25" customHeight="1" spans="1:26">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4.25" customHeight="1" spans="1:26">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4.25" customHeight="1" spans="1:26">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4.25" customHeight="1" spans="1:26">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4.25" customHeight="1" spans="1:26">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4.25" customHeight="1" spans="1:26">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4.25" customHeight="1" spans="1:26">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4.25" customHeight="1" spans="1:26">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4.25" customHeight="1" spans="1:2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4.25" customHeight="1" spans="1:26">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4.25" customHeight="1" spans="1:26">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4.25" customHeight="1" spans="1:26">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4.25" customHeight="1" spans="1:26">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4.25" customHeight="1" spans="1:26">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4.25" customHeight="1" spans="1:26">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4.25" customHeight="1" spans="1:26">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4.25" customHeight="1" spans="1:26">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4.25" customHeight="1" spans="1:26">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4.25" customHeight="1" spans="1: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4.25" customHeight="1" spans="1:26">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4.25" customHeight="1" spans="1:26">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4.25" customHeight="1" spans="1:26">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4.25" customHeight="1" spans="1:26">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4.25" customHeight="1" spans="1:26">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4.25" customHeight="1" spans="1:26">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4.25" customHeight="1" spans="1:26">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4.25" customHeight="1" spans="1:26">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4.25" customHeight="1" spans="1:26">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4.25" customHeight="1" spans="1:2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4.25" customHeight="1" spans="1:26">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4.25" customHeight="1" spans="1:26">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4.25" customHeight="1" spans="1:26">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4.25" customHeight="1" spans="1:26">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4.25" customHeight="1" spans="1:26">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4.25" customHeight="1" spans="1:26">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4.25" customHeight="1" spans="1:26">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4.25" customHeight="1" spans="1:26">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4.25" customHeight="1" spans="1:26">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4.25" customHeight="1" spans="1:2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4.25" customHeight="1" spans="1:26">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4.25" customHeight="1" spans="1:26">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4.25" customHeight="1" spans="1:26">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4.25" customHeight="1" spans="1:26">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4.25" customHeight="1" spans="1:26">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4.25" customHeight="1" spans="1:26">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4.25" customHeight="1" spans="1:26">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4.25" customHeight="1" spans="1:26">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4.25" customHeight="1" spans="1:26">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4.25" customHeight="1" spans="1:2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4.25" customHeight="1" spans="1:26">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4.25" customHeight="1" spans="1:26">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4.25" customHeight="1" spans="1:26">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4.25" customHeight="1" spans="1:26">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4.25" customHeight="1" spans="1:26">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4.25" customHeight="1" spans="1:26">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4.25" customHeight="1" spans="1:26">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4.25" customHeight="1" spans="1:26">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4.25" customHeight="1" spans="1:26">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4.25" customHeight="1" spans="1:2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4.25" customHeight="1" spans="1:26">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4.25" customHeight="1" spans="1:26">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4.25" customHeight="1" spans="1:26">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4.25" customHeight="1" spans="1:26">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4.25" customHeight="1" spans="1:26">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4.25" customHeight="1" spans="1:26">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4.25" customHeight="1" spans="1:26">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4.25" customHeight="1" spans="1:26">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4.25" customHeight="1" spans="1:26">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4.25" customHeight="1" spans="1:2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4.25" customHeight="1" spans="1:26">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4.25" customHeight="1" spans="1:26">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4.25" customHeight="1" spans="1:26">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4.25" customHeight="1" spans="1:26">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4.25" customHeight="1" spans="1:26">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4.25" customHeight="1" spans="1:26">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4.25" customHeight="1" spans="1:26">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4.25" customHeight="1" spans="1:26">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4.25" customHeight="1" spans="1:26">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4.25" customHeight="1" spans="1:2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4.25" customHeight="1" spans="1:26">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4.25" customHeight="1" spans="1:26">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4.25" customHeight="1" spans="1:26">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4.25" customHeight="1" spans="1:26">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4.25" customHeight="1" spans="1:26">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4.25" customHeight="1" spans="1:26">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4.25" customHeight="1" spans="1:26">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4.25" customHeight="1" spans="1:26">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4.25" customHeight="1" spans="1:26">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4.25" customHeight="1" spans="1:2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4.25" customHeight="1" spans="1:26">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4.25" customHeight="1" spans="1:26">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4.25" customHeight="1" spans="1:26">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4.25" customHeight="1" spans="1:26">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4.25" customHeight="1" spans="1:26">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4.25" customHeight="1" spans="1:26">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4.25" customHeight="1" spans="1:26">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4.25" customHeight="1" spans="1:26">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4.25" customHeight="1" spans="1:26">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4.25" customHeight="1" spans="1:2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4.25" customHeight="1" spans="1:26">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4.25" customHeight="1" spans="1:26">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4.25" customHeight="1" spans="1:26">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4.25" customHeight="1" spans="1:26">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4.25" customHeight="1" spans="1:26">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4.25" customHeight="1" spans="1:26">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4.25" customHeight="1" spans="1:26">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4.25" customHeight="1" spans="1:26">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4.25" customHeight="1" spans="1:26">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4.25" customHeight="1" spans="1:2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4.25" customHeight="1" spans="1:26">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4.25" customHeight="1" spans="1:26">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4.25" customHeight="1" spans="1:26">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4.25" customHeight="1" spans="1:26">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4.25" customHeight="1" spans="1:26">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4.25" customHeight="1" spans="1:26">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4.25" customHeight="1" spans="1:26">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4.25" customHeight="1" spans="1:26">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4.25" customHeight="1" spans="1:26">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4.25" customHeight="1" spans="1: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4.25" customHeight="1" spans="1:26">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4.25" customHeight="1" spans="1:26">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4.25" customHeight="1" spans="1:26">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4.25" customHeight="1" spans="1:26">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4.25" customHeight="1" spans="1:26">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4.25" customHeight="1" spans="1:26">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4.25" customHeight="1" spans="1:26">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4.25" customHeight="1" spans="1:26">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4.25" customHeight="1" spans="1:26">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4.25" customHeight="1" spans="1:2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4.25" customHeight="1" spans="1:26">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4.25" customHeight="1" spans="1:26">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4.25" customHeight="1" spans="1:26">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4.25" customHeight="1" spans="1:26">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4.25" customHeight="1" spans="1:26">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4.25" customHeight="1" spans="1:26">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4.25" customHeight="1" spans="1:26">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4.25" customHeight="1" spans="1:26">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4.25" customHeight="1" spans="1:26">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4.25" customHeight="1" spans="1:2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4.25" customHeight="1" spans="1:26">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4.25" customHeight="1" spans="1:26">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4.25" customHeight="1" spans="1:26">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4.25" customHeight="1" spans="1:26">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4.25" customHeight="1" spans="1:26">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4.25" customHeight="1" spans="1:26">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4.25" customHeight="1" spans="1:26">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4.25" customHeight="1" spans="1:26">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4.25" customHeight="1" spans="1:26">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4.25" customHeight="1" spans="1:2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4.25" customHeight="1" spans="1:26">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4.25" customHeight="1" spans="1:26">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4.25" customHeight="1" spans="1:26">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4.25" customHeight="1" spans="1:26">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4.25" customHeight="1" spans="1:26">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4.25" customHeight="1" spans="1:26">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4.25" customHeight="1" spans="1:26">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4.25" customHeight="1" spans="1:26">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4.25" customHeight="1" spans="1:26">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4.25" customHeight="1" spans="1:2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4.25" customHeight="1" spans="1:26">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4.25" customHeight="1" spans="1:26">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4.25" customHeight="1" spans="1:26">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4.25" customHeight="1" spans="1:26">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4.25" customHeight="1" spans="1:26">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4.25" customHeight="1" spans="1:26">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4.25" customHeight="1" spans="1:26">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4.25" customHeight="1" spans="1:26">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4.25" customHeight="1" spans="1:26">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4.25" customHeight="1" spans="1:2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4.25" customHeight="1" spans="1:26">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4.25" customHeight="1" spans="1:26">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4.25" customHeight="1" spans="1:26">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4.25" customHeight="1" spans="1:26">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4.25" customHeight="1" spans="1:26">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4.25" customHeight="1" spans="1:26">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4.25" customHeight="1" spans="1:26">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4.25" customHeight="1" spans="1:26">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4.25" customHeight="1" spans="1:26">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4.25" customHeight="1" spans="1:2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4.25" customHeight="1" spans="1:26">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4.25" customHeight="1" spans="1:26">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4.25" customHeight="1" spans="1:26">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4.25" customHeight="1" spans="1:26">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4.25" customHeight="1" spans="1:26">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4.25" customHeight="1" spans="1:26">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4.25" customHeight="1" spans="1:26">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4.25" customHeight="1" spans="1:26">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4.25" customHeight="1" spans="1:26">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4.25" customHeight="1" spans="1:2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4.25" customHeight="1" spans="1:26">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4.25" customHeight="1" spans="1:26">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4.25" customHeight="1" spans="1:26">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4.25" customHeight="1" spans="1:26">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4.25" customHeight="1" spans="1:26">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4.25" customHeight="1" spans="1:26">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4.25" customHeight="1" spans="1:26">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4.25" customHeight="1" spans="1:26">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4.25" customHeight="1" spans="1:26">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4.25" customHeight="1" spans="1:2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4.25" customHeight="1" spans="1:26">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4.25" customHeight="1" spans="1:26">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4.25" customHeight="1" spans="1:26">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4.25" customHeight="1" spans="1:26">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4.25" customHeight="1" spans="1:26">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4.25" customHeight="1" spans="1:26">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4.25" customHeight="1" spans="1:26">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4.25" customHeight="1" spans="1:26">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4.25" customHeight="1" spans="1:26">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4.25" customHeight="1" spans="1:2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4.25" customHeight="1" spans="1:26">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4.25" customHeight="1" spans="1:26">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4.25" customHeight="1" spans="1:26">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4.25" customHeight="1" spans="1:26">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4.25" customHeight="1" spans="1:26">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4.25" customHeight="1" spans="1:26">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4.25" customHeight="1" spans="1:26">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4.25" customHeight="1" spans="1:26">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4.25" customHeight="1" spans="1:26">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4.25" customHeight="1" spans="1: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4.25" customHeight="1" spans="1:26">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4.25" customHeight="1" spans="1:26">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4.25" customHeight="1" spans="1:26">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4.25" customHeight="1" spans="1:26">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4.25" customHeight="1" spans="1:26">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4.25" customHeight="1" spans="1:26">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4.25" customHeight="1" spans="1:26">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4.25" customHeight="1" spans="1:26">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4.25" customHeight="1" spans="1:26">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4.25" customHeight="1" spans="1:2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4.25" customHeight="1" spans="1:26">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4.25" customHeight="1" spans="1:26">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4.25" customHeight="1" spans="1:26">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4.25" customHeight="1" spans="1:26">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4.25" customHeight="1" spans="1:26">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4.25" customHeight="1" spans="1:26">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4.25" customHeight="1" spans="1:26">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4.25" customHeight="1" spans="1:26">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4.25" customHeight="1" spans="1:26">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4.25" customHeight="1" spans="1:2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4.25" customHeight="1" spans="1:26">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4.25" customHeight="1" spans="1:26">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4.25" customHeight="1" spans="1:26">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4.25" customHeight="1" spans="1:26">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4.25" customHeight="1" spans="1:26">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4.25" customHeight="1" spans="1:26">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4.25" customHeight="1" spans="1:26">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4.25" customHeight="1" spans="1:26">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4.25" customHeight="1" spans="1:26">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4.25" customHeight="1" spans="1:2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4.25" customHeight="1" spans="1:26">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4.25" customHeight="1" spans="1:26">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4.25" customHeight="1" spans="1:26">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4.25" customHeight="1" spans="1:26">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4.25" customHeight="1" spans="1:26">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4.25" customHeight="1" spans="1:26">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4.25" customHeight="1" spans="1:26">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4.25" customHeight="1" spans="1:26">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4.25" customHeight="1" spans="1:26">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4.25" customHeight="1" spans="1:2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4.25" customHeight="1" spans="1:26">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4.25" customHeight="1" spans="1:26">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4.25" customHeight="1" spans="1:26">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4.25" customHeight="1" spans="1:26">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4.25" customHeight="1" spans="1:26">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4.25" customHeight="1" spans="1:26">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4.25" customHeight="1" spans="1:26">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4.25" customHeight="1" spans="1:26">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4.25" customHeight="1" spans="1:26">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4.25" customHeight="1" spans="1:2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4.25" customHeight="1" spans="1:26">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4.25" customHeight="1" spans="1:26">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4.25" customHeight="1" spans="1:26">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4.25" customHeight="1" spans="1:26">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4.25" customHeight="1" spans="1:26">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4.25" customHeight="1" spans="1:26">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4.25" customHeight="1" spans="1:26">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4.25" customHeight="1" spans="1:26">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4.25" customHeight="1" spans="1:26">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4.25" customHeight="1" spans="1:2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4.25" customHeight="1" spans="1:26">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4.25" customHeight="1" spans="1:26">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4.25" customHeight="1" spans="1:26">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4.25" customHeight="1" spans="1:26">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4.25" customHeight="1" spans="1:26">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4.25" customHeight="1" spans="1:26">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4.25" customHeight="1" spans="1:26">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4.25" customHeight="1" spans="1:26">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4.25" customHeight="1" spans="1:26">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4.25" customHeight="1" spans="1:2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4.25" customHeight="1" spans="1:26">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4.25" customHeight="1" spans="1:26">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4.25" customHeight="1" spans="1:26">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4.25" customHeight="1" spans="1:26">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4.25" customHeight="1" spans="1:26">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4.25" customHeight="1" spans="1:26">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4.25" customHeight="1" spans="1:26">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4.25" customHeight="1" spans="1:26">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4.25" customHeight="1" spans="1:26">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4.25" customHeight="1" spans="1:2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4.25" customHeight="1" spans="1:26">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4.25" customHeight="1" spans="1:26">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4.25" customHeight="1" spans="1:26">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4.25" customHeight="1" spans="1:26">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4.25" customHeight="1" spans="1:26">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4.25" customHeight="1" spans="1:26">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4.25" customHeight="1" spans="1:26">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4.25" customHeight="1" spans="1:26">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4.25" customHeight="1" spans="1:26">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4.25" customHeight="1" spans="1:2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4.25" customHeight="1" spans="1:26">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4.25" customHeight="1" spans="1:26">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4.25" customHeight="1" spans="1:26">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4.25" customHeight="1" spans="1:26">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4.25" customHeight="1" spans="1:26">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4.25" customHeight="1" spans="1:26">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4.25" customHeight="1" spans="1:26">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4.25" customHeight="1" spans="1:26">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4.25" customHeight="1" spans="1:26">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4.25" customHeight="1" spans="1: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4.25" customHeight="1" spans="1:26">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4.25" customHeight="1" spans="1:26">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4.25" customHeight="1" spans="1:26">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4.25" customHeight="1" spans="1:26">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4.25" customHeight="1" spans="1:26">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4.25" customHeight="1" spans="1:26">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4.25" customHeight="1" spans="1:26">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4.25" customHeight="1" spans="1:26">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4.25" customHeight="1" spans="1:26">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4.25" customHeight="1" spans="1:2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4.25" customHeight="1" spans="1:26">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4.25" customHeight="1" spans="1:26">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4.25" customHeight="1" spans="1:26">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4.25" customHeight="1" spans="1:26">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4.25" customHeight="1" spans="1:26">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4.25" customHeight="1" spans="1:26">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4.25" customHeight="1" spans="1:26">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4.25" customHeight="1" spans="1:26">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4.25" customHeight="1" spans="1:26">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4.25" customHeight="1" spans="1:2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4.25" customHeight="1" spans="1:26">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4.25" customHeight="1" spans="1:26">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4.25" customHeight="1" spans="1:26">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4.25" customHeight="1" spans="1:26">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4.25" customHeight="1" spans="1:26">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4.25" customHeight="1" spans="1:26">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4.25" customHeight="1" spans="1:26">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4.25" customHeight="1" spans="1:26">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4.25" customHeight="1" spans="1:26">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4.25" customHeight="1" spans="1:2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4.25" customHeight="1" spans="1:26">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4.25" customHeight="1" spans="1:26">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4.25" customHeight="1" spans="1:26">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4.25" customHeight="1" spans="1:26">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4.25" customHeight="1" spans="1:26">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4.25" customHeight="1" spans="1:26">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4.25" customHeight="1" spans="1:26">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4.25" customHeight="1" spans="1:26">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4.25" customHeight="1" spans="1:26">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4.25" customHeight="1" spans="1:2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4.25" customHeight="1" spans="1:26">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4.25" customHeight="1" spans="1:26">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4.25" customHeight="1" spans="1:26">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4.25" customHeight="1" spans="1:26">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4.25" customHeight="1" spans="1:26">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4.25" customHeight="1" spans="1:26">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4.25" customHeight="1" spans="1:26">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4.25" customHeight="1" spans="1:26">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4.25" customHeight="1" spans="1:26">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4.25" customHeight="1" spans="1:2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4.25" customHeight="1" spans="1:26">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4.25" customHeight="1" spans="1:26">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4.25" customHeight="1" spans="1:26">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4.25" customHeight="1" spans="1:26">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4.25" customHeight="1" spans="1:26">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4.25" customHeight="1" spans="1:26">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4.25" customHeight="1" spans="1:26">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4.25" customHeight="1" spans="1:26">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4.25" customHeight="1" spans="1:26">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4.25" customHeight="1" spans="1:2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4.25" customHeight="1" spans="1:26">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4.25" customHeight="1" spans="1:26">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4.25" customHeight="1" spans="1:26">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4.25" customHeight="1" spans="1:26">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4.25" customHeight="1" spans="1:26">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4.25" customHeight="1" spans="1:26">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4.25" customHeight="1" spans="1:26">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4.25" customHeight="1" spans="1:26">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4.25" customHeight="1" spans="1:26">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4.25" customHeight="1" spans="1:2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4.25" customHeight="1" spans="1:26">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4.25" customHeight="1" spans="1:26">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4.25" customHeight="1" spans="1:26">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4.25" customHeight="1" spans="1:26">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4.25" customHeight="1" spans="1:26">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4.25" customHeight="1" spans="1:26">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4.25" customHeight="1" spans="1:26">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4.25" customHeight="1" spans="1:26">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4.25" customHeight="1" spans="1:26">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4.25" customHeight="1" spans="1:2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4.25" customHeight="1" spans="1:26">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4.25" customHeight="1" spans="1:26">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4.25" customHeight="1" spans="1:26">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4.25" customHeight="1" spans="1:26">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4.25" customHeight="1" spans="1:26">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4.25" customHeight="1" spans="1:26">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4.25" customHeight="1" spans="1:26">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4.25" customHeight="1" spans="1:26">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4.25" customHeight="1" spans="1:26">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4.25" customHeight="1" spans="1:2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4.25" customHeight="1" spans="1:26">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4.25" customHeight="1" spans="1:26">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4.25" customHeight="1" spans="1:26">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4.25" customHeight="1" spans="1:26">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4.25" customHeight="1" spans="1:26">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4.25" customHeight="1" spans="1:26">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4.25" customHeight="1" spans="1:26">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4.25" customHeight="1" spans="1:26">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4.25" customHeight="1" spans="1:26">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4.25" customHeight="1" spans="1: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4.25" customHeight="1" spans="1:26">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4.25" customHeight="1" spans="1:26">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4.25" customHeight="1" spans="1:26">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4.25" customHeight="1" spans="1:26">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4.25" customHeight="1" spans="1:26">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4.25" customHeight="1" spans="1:26">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4.25" customHeight="1" spans="1:26">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4.25" customHeight="1" spans="1:26">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4.25" customHeight="1" spans="1:26">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4.25" customHeight="1" spans="1:2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4.25" customHeight="1" spans="1:26">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4.25" customHeight="1" spans="1:26">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4.25" customHeight="1" spans="1:26">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4.25" customHeight="1" spans="1:26">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4.25" customHeight="1" spans="1:26">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4.25" customHeight="1" spans="1:26">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4.25" customHeight="1" spans="1:26">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4.25" customHeight="1" spans="1:26">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4.25" customHeight="1" spans="1:26">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4.25" customHeight="1" spans="1:2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4.25" customHeight="1" spans="1:26">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4.25" customHeight="1" spans="1:26">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4.25" customHeight="1" spans="1:26">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4.25" customHeight="1" spans="1:26">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4.25" customHeight="1" spans="1:26">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4.25" customHeight="1" spans="1:26">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4.25" customHeight="1" spans="1:26">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4.25" customHeight="1" spans="1:26">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4.25" customHeight="1" spans="1:26">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4.25" customHeight="1" spans="1:2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4.25" customHeight="1" spans="1:26">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4.25" customHeight="1" spans="1:26">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4.25" customHeight="1" spans="1:26">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4.25" customHeight="1" spans="1:26">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4.25" customHeight="1" spans="1:26">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4.25" customHeight="1" spans="1:26">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4.25" customHeight="1" spans="1:26">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4.25" customHeight="1" spans="1:26">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4.25" customHeight="1" spans="1:26">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4.25" customHeight="1" spans="1:2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4.25" customHeight="1" spans="1:26">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4.25" customHeight="1" spans="1:26">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4.25" customHeight="1" spans="1:26">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4.25" customHeight="1" spans="1:26">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4.25" customHeight="1" spans="1:26">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4.25" customHeight="1" spans="1:26">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4.25" customHeight="1" spans="1:26">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4.25" customHeight="1" spans="1:26">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4.25" customHeight="1" spans="1:26">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4.25" customHeight="1" spans="1:2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4.25" customHeight="1" spans="1:26">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4.25" customHeight="1" spans="1:26">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4.25" customHeight="1" spans="1:26">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4.25" customHeight="1" spans="1:26">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4.25" customHeight="1" spans="1:26">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4.25" customHeight="1" spans="1:26">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4.25" customHeight="1" spans="1:26">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4.25" customHeight="1" spans="1:26">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4.25" customHeight="1" spans="1:26">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4.25" customHeight="1" spans="1:2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4.25" customHeight="1" spans="1:26">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4.25" customHeight="1" spans="1:26">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4.25" customHeight="1" spans="1:26">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4.25" customHeight="1" spans="1:26">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4.25" customHeight="1" spans="1:26">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4.25" customHeight="1" spans="1:26">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4.25" customHeight="1" spans="1:26">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4.25" customHeight="1" spans="1:26">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4.25" customHeight="1" spans="1:26">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4.25" customHeight="1" spans="1:2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4.25" customHeight="1" spans="1:26">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4.25" customHeight="1" spans="1:26">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4.25" customHeight="1" spans="1:26">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4.25" customHeight="1" spans="1:26">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4.25" customHeight="1" spans="1:26">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4.25" customHeight="1" spans="1:26">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4.25" customHeight="1" spans="1:26">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4.25" customHeight="1" spans="1:26">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4.25" customHeight="1" spans="1:26">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4.25" customHeight="1" spans="1:2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4.25" customHeight="1" spans="1:26">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4.25" customHeight="1" spans="1:26">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4.25" customHeight="1" spans="1:26">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4.25" customHeight="1" spans="1:26">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4.25" customHeight="1" spans="1:26">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4.25" customHeight="1" spans="1:26">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4.25" customHeight="1" spans="1:26">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4.25" customHeight="1" spans="1:26">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4.25" customHeight="1" spans="1:26">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4.25" customHeight="1" spans="1:2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4.25" customHeight="1" spans="1:26">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4.25" customHeight="1" spans="1:26">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4.25" customHeight="1" spans="1:26">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4.25" customHeight="1" spans="1:26">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4.25" customHeight="1" spans="1:26">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4.25" customHeight="1" spans="1:26">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4.25" customHeight="1" spans="1:26">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4.25" customHeight="1" spans="1:26">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4.25" customHeight="1" spans="1:26">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4.25" customHeight="1" spans="1: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4.25" customHeight="1" spans="1:26">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4.25" customHeight="1" spans="1:26">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4.25" customHeight="1" spans="1:26">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4.25" customHeight="1" spans="1:26">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4.25" customHeight="1" spans="1:26">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4.25" customHeight="1" spans="1:26">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4.25" customHeight="1" spans="1:26">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4.25" customHeight="1" spans="1:26">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4.25" customHeight="1" spans="1:26">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4.25" customHeight="1" spans="1:2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4.25" customHeight="1" spans="1:26">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4.25" customHeight="1" spans="1:26">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4.25" customHeight="1" spans="1:26">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4.25" customHeight="1" spans="1:26">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4.25" customHeight="1" spans="1:26">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4.25" customHeight="1" spans="1:26">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4.25" customHeight="1" spans="1:26">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4.25" customHeight="1" spans="1:26">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4.25" customHeight="1" spans="1:26">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4.25" customHeight="1" spans="1:2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4.25" customHeight="1" spans="1:26">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4.25" customHeight="1" spans="1:26">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4.25" customHeight="1" spans="1:26">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4.25" customHeight="1" spans="1:26">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4.25" customHeight="1" spans="1:26">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4.25" customHeight="1" spans="1:26">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4.25" customHeight="1" spans="1:26">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4.25" customHeight="1" spans="1:26">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4.25" customHeight="1" spans="1:26">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4.25" customHeight="1" spans="1:2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4.25" customHeight="1" spans="1:26">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4.25" customHeight="1" spans="1:26">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4.25" customHeight="1" spans="1:26">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4.25" customHeight="1" spans="1:26">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4.25" customHeight="1" spans="1:26">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4.25" customHeight="1" spans="1:26">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4.25" customHeight="1" spans="1:26">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4.25" customHeight="1" spans="1:26">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4.25" customHeight="1" spans="1:26">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4.25" customHeight="1" spans="1:2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4.25" customHeight="1" spans="1:26">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4.25" customHeight="1" spans="1:26">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4.25" customHeight="1" spans="1:26">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4.25" customHeight="1" spans="1:26">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4.25" customHeight="1" spans="1:26">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4.25" customHeight="1" spans="1:26">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4.25" customHeight="1" spans="1:26">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4.25" customHeight="1" spans="1:26">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4.25" customHeight="1" spans="1:26">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4.25" customHeight="1" spans="1:2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4.25" customHeight="1" spans="1:26">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4.25" customHeight="1" spans="1:26">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4.25" customHeight="1" spans="1:26">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4.25" customHeight="1" spans="1:26">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4.25" customHeight="1" spans="1:26">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4.25" customHeight="1" spans="1:26">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4.25" customHeight="1" spans="1:26">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4.25" customHeight="1" spans="1:26">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4.25" customHeight="1" spans="1:26">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4.25" customHeight="1" spans="1:2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4.25" customHeight="1" spans="1:26">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4.25" customHeight="1" spans="1:26">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ht="14.25" customHeight="1" spans="1:26">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ht="14.25" customHeight="1" spans="1:26">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ht="14.25" customHeight="1" spans="1:26">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ht="14.25" customHeight="1" spans="1:26">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ht="14.25" customHeight="1" spans="1:26">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ht="14.25" customHeight="1" spans="1:26">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ht="14.25" customHeight="1" spans="1:26">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ht="14.25" customHeight="1" spans="1:2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ht="14.25" customHeight="1" spans="1:26">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ht="14.25" customHeight="1" spans="1:26">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ht="14.25" customHeight="1" spans="1:26">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ht="14.25" customHeight="1" spans="1:26">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C35" sqref="C35"/>
    </sheetView>
  </sheetViews>
  <sheetFormatPr defaultColWidth="14.4333333333333" defaultRowHeight="15" customHeight="1"/>
  <cols>
    <col min="1" max="1" width="11.1416666666667" customWidth="1"/>
    <col min="2" max="2" width="8.70833333333333" customWidth="1"/>
    <col min="3" max="3" width="18.8583333333333" customWidth="1"/>
    <col min="4" max="4" width="31.7083333333333" customWidth="1"/>
    <col min="5" max="5" width="10.7083333333333" customWidth="1"/>
    <col min="6" max="6" width="10.1416666666667" customWidth="1"/>
    <col min="7" max="7" width="15" customWidth="1"/>
    <col min="8" max="9" width="12" customWidth="1"/>
    <col min="10" max="10" width="14" customWidth="1"/>
    <col min="11" max="11" width="16.8583333333333" customWidth="1"/>
    <col min="12" max="12" width="21.8583333333333" customWidth="1"/>
    <col min="13" max="13" width="19.4333333333333" customWidth="1"/>
    <col min="14" max="15" width="24.2916666666667" customWidth="1"/>
    <col min="16" max="16" width="11.2916666666667" customWidth="1"/>
    <col min="17" max="17" width="12" customWidth="1"/>
    <col min="18" max="18" width="7.70833333333333" customWidth="1"/>
    <col min="19" max="19" width="12.7083333333333" customWidth="1"/>
    <col min="20" max="20" width="11.7083333333333" customWidth="1"/>
    <col min="21" max="21" width="12" customWidth="1"/>
    <col min="22" max="22" width="11.8583333333333" customWidth="1"/>
    <col min="23" max="23" width="15.7083333333333" customWidth="1"/>
    <col min="24" max="24" width="18.2916666666667" customWidth="1"/>
    <col min="25" max="25" width="9.70833333333333" customWidth="1"/>
    <col min="26" max="26" width="8" customWidth="1"/>
  </cols>
  <sheetData>
    <row r="1" ht="23.25" customHeight="1" spans="7:17">
      <c r="G1" s="35" t="s">
        <v>0</v>
      </c>
      <c r="Q1" s="39" t="s">
        <v>1</v>
      </c>
    </row>
    <row r="2" ht="14.25" customHeight="1" spans="1:26">
      <c r="A2" s="30" t="s">
        <v>2</v>
      </c>
      <c r="B2" s="30" t="s">
        <v>3</v>
      </c>
      <c r="C2" s="30" t="s">
        <v>4</v>
      </c>
      <c r="D2" s="30" t="s">
        <v>5</v>
      </c>
      <c r="E2" s="36" t="s">
        <v>6</v>
      </c>
      <c r="F2" s="37" t="s">
        <v>7</v>
      </c>
      <c r="G2" s="31" t="s">
        <v>8</v>
      </c>
      <c r="H2" s="31" t="s">
        <v>9</v>
      </c>
      <c r="I2" s="31" t="s">
        <v>10</v>
      </c>
      <c r="J2" s="31" t="s">
        <v>11</v>
      </c>
      <c r="K2" s="31" t="s">
        <v>12</v>
      </c>
      <c r="L2" s="31" t="s">
        <v>13</v>
      </c>
      <c r="M2" s="31" t="s">
        <v>14</v>
      </c>
      <c r="N2" s="31" t="s">
        <v>15</v>
      </c>
      <c r="O2" s="33" t="s">
        <v>16</v>
      </c>
      <c r="P2" s="34" t="s">
        <v>17</v>
      </c>
      <c r="Q2" s="31" t="s">
        <v>18</v>
      </c>
      <c r="R2" s="31" t="s">
        <v>19</v>
      </c>
      <c r="S2" s="31" t="s">
        <v>20</v>
      </c>
      <c r="T2" s="31" t="s">
        <v>21</v>
      </c>
      <c r="U2" s="31" t="s">
        <v>22</v>
      </c>
      <c r="V2" s="31" t="s">
        <v>23</v>
      </c>
      <c r="W2" s="31" t="s">
        <v>24</v>
      </c>
      <c r="X2" s="31" t="s">
        <v>25</v>
      </c>
      <c r="Y2" s="33" t="s">
        <v>26</v>
      </c>
      <c r="Z2" s="34" t="s">
        <v>27</v>
      </c>
    </row>
    <row r="3" ht="14.25" customHeight="1" spans="1:26">
      <c r="A3" s="27">
        <v>202302</v>
      </c>
      <c r="B3" t="s">
        <v>28</v>
      </c>
      <c r="C3" t="s">
        <v>29</v>
      </c>
      <c r="D3" t="s">
        <v>89</v>
      </c>
      <c r="E3" s="38">
        <f t="shared" ref="E3:E66" si="0">O3+Y3</f>
        <v>34</v>
      </c>
      <c r="F3" s="21">
        <v>1</v>
      </c>
      <c r="G3" s="27">
        <v>2900884736</v>
      </c>
      <c r="H3">
        <v>1</v>
      </c>
      <c r="I3">
        <v>175.5</v>
      </c>
      <c r="J3">
        <v>2</v>
      </c>
      <c r="K3">
        <v>0.472431302270011</v>
      </c>
      <c r="L3">
        <v>11</v>
      </c>
      <c r="M3">
        <v>12.8250795282705</v>
      </c>
      <c r="N3">
        <v>6</v>
      </c>
      <c r="O3">
        <f t="shared" ref="O3:O66" si="1">H3+J3+L3+N3</f>
        <v>20</v>
      </c>
      <c r="P3" s="21">
        <v>1</v>
      </c>
      <c r="Q3">
        <v>20.1031998535003</v>
      </c>
      <c r="R3">
        <v>4</v>
      </c>
      <c r="S3">
        <v>18.8482038883807</v>
      </c>
      <c r="T3">
        <v>4</v>
      </c>
      <c r="U3">
        <v>101.816958696471</v>
      </c>
      <c r="V3">
        <v>3</v>
      </c>
      <c r="W3" s="32">
        <v>881368627.071456</v>
      </c>
      <c r="X3">
        <v>3</v>
      </c>
      <c r="Y3">
        <f t="shared" ref="Y3:Y66" si="2">R3+T3+V3+X3</f>
        <v>14</v>
      </c>
      <c r="Z3" s="21">
        <v>17</v>
      </c>
    </row>
    <row r="4" ht="14.25" customHeight="1" spans="1:26">
      <c r="A4" s="27">
        <v>202302</v>
      </c>
      <c r="B4" t="s">
        <v>100</v>
      </c>
      <c r="C4" t="s">
        <v>101</v>
      </c>
      <c r="D4" t="s">
        <v>124</v>
      </c>
      <c r="E4" s="38">
        <f t="shared" si="0"/>
        <v>49</v>
      </c>
      <c r="F4" s="21">
        <v>2</v>
      </c>
      <c r="G4" s="32">
        <v>1521773101.5</v>
      </c>
      <c r="H4">
        <v>15</v>
      </c>
      <c r="I4">
        <v>171</v>
      </c>
      <c r="J4">
        <v>3</v>
      </c>
      <c r="K4">
        <v>0.407776434092223</v>
      </c>
      <c r="L4">
        <v>25</v>
      </c>
      <c r="M4">
        <v>10.6818114741645</v>
      </c>
      <c r="N4">
        <v>1</v>
      </c>
      <c r="O4">
        <f t="shared" si="1"/>
        <v>44</v>
      </c>
      <c r="P4" s="21">
        <v>4</v>
      </c>
      <c r="Q4">
        <v>14.0855931494857</v>
      </c>
      <c r="R4">
        <v>1</v>
      </c>
      <c r="S4">
        <v>29.4495711909575</v>
      </c>
      <c r="T4">
        <v>1</v>
      </c>
      <c r="U4">
        <v>181.847011208915</v>
      </c>
      <c r="V4">
        <v>1</v>
      </c>
      <c r="W4" s="32">
        <v>3466813550.10016</v>
      </c>
      <c r="X4">
        <v>2</v>
      </c>
      <c r="Y4">
        <f t="shared" si="2"/>
        <v>5</v>
      </c>
      <c r="Z4" s="21">
        <v>1</v>
      </c>
    </row>
    <row r="5" ht="14.25" customHeight="1" spans="1:26">
      <c r="A5" s="27">
        <v>202302</v>
      </c>
      <c r="B5" t="s">
        <v>28</v>
      </c>
      <c r="C5" t="s">
        <v>29</v>
      </c>
      <c r="D5" t="s">
        <v>74</v>
      </c>
      <c r="E5" s="38">
        <f t="shared" si="0"/>
        <v>56</v>
      </c>
      <c r="F5" s="21">
        <v>3</v>
      </c>
      <c r="G5" s="27">
        <v>2087842409</v>
      </c>
      <c r="H5">
        <v>9</v>
      </c>
      <c r="I5">
        <v>126.5</v>
      </c>
      <c r="J5">
        <v>11</v>
      </c>
      <c r="K5">
        <v>0.453479853479853</v>
      </c>
      <c r="L5">
        <v>16</v>
      </c>
      <c r="M5">
        <v>12.8250795282705</v>
      </c>
      <c r="N5">
        <v>6</v>
      </c>
      <c r="O5">
        <f t="shared" si="1"/>
        <v>42</v>
      </c>
      <c r="P5" s="21">
        <v>3</v>
      </c>
      <c r="Q5">
        <v>20.1031998535003</v>
      </c>
      <c r="R5">
        <v>4</v>
      </c>
      <c r="S5">
        <v>18.8482038883807</v>
      </c>
      <c r="T5">
        <v>4</v>
      </c>
      <c r="U5">
        <v>101.816958696471</v>
      </c>
      <c r="V5">
        <v>3</v>
      </c>
      <c r="W5" s="32">
        <v>881368627.071456</v>
      </c>
      <c r="X5">
        <v>3</v>
      </c>
      <c r="Y5">
        <f t="shared" si="2"/>
        <v>14</v>
      </c>
      <c r="Z5" s="21">
        <v>17</v>
      </c>
    </row>
    <row r="6" ht="14.25" customHeight="1" spans="1:26">
      <c r="A6" s="27">
        <v>202302</v>
      </c>
      <c r="B6" t="s">
        <v>28</v>
      </c>
      <c r="C6" t="s">
        <v>29</v>
      </c>
      <c r="D6" t="s">
        <v>83</v>
      </c>
      <c r="E6" s="38">
        <f t="shared" si="0"/>
        <v>58</v>
      </c>
      <c r="F6" s="21">
        <v>4</v>
      </c>
      <c r="G6" s="27">
        <v>2188652717</v>
      </c>
      <c r="H6">
        <v>4</v>
      </c>
      <c r="I6">
        <v>179.5</v>
      </c>
      <c r="J6">
        <v>1</v>
      </c>
      <c r="K6">
        <v>0.369800936447523</v>
      </c>
      <c r="L6">
        <v>33</v>
      </c>
      <c r="M6">
        <v>12.8250795282705</v>
      </c>
      <c r="N6">
        <v>6</v>
      </c>
      <c r="O6">
        <f t="shared" si="1"/>
        <v>44</v>
      </c>
      <c r="P6" s="21">
        <v>4</v>
      </c>
      <c r="Q6">
        <v>20.1031998535003</v>
      </c>
      <c r="R6">
        <v>4</v>
      </c>
      <c r="S6">
        <v>18.8482038883807</v>
      </c>
      <c r="T6">
        <v>4</v>
      </c>
      <c r="U6">
        <v>101.816958696471</v>
      </c>
      <c r="V6">
        <v>3</v>
      </c>
      <c r="W6" s="32">
        <v>881368627.071456</v>
      </c>
      <c r="X6">
        <v>3</v>
      </c>
      <c r="Y6">
        <f t="shared" si="2"/>
        <v>14</v>
      </c>
      <c r="Z6" s="21">
        <v>17</v>
      </c>
    </row>
    <row r="7" ht="14.25" customHeight="1" spans="1:26">
      <c r="A7" s="27">
        <v>202302</v>
      </c>
      <c r="B7" t="s">
        <v>57</v>
      </c>
      <c r="C7" t="s">
        <v>58</v>
      </c>
      <c r="D7" t="s">
        <v>82</v>
      </c>
      <c r="E7" s="38">
        <f t="shared" si="0"/>
        <v>59</v>
      </c>
      <c r="F7" s="21">
        <v>5</v>
      </c>
      <c r="G7" s="27">
        <v>2548286164</v>
      </c>
      <c r="H7">
        <v>2</v>
      </c>
      <c r="I7">
        <v>152</v>
      </c>
      <c r="J7">
        <v>4</v>
      </c>
      <c r="K7">
        <v>0.555065359477124</v>
      </c>
      <c r="L7">
        <v>7</v>
      </c>
      <c r="M7">
        <v>13.5584816435517</v>
      </c>
      <c r="N7">
        <v>28</v>
      </c>
      <c r="O7">
        <f t="shared" si="1"/>
        <v>41</v>
      </c>
      <c r="P7" s="21">
        <v>2</v>
      </c>
      <c r="Q7">
        <v>27.2703049314433</v>
      </c>
      <c r="R7">
        <v>7</v>
      </c>
      <c r="S7">
        <v>19.9744385272665</v>
      </c>
      <c r="T7">
        <v>3</v>
      </c>
      <c r="U7">
        <v>84.289473302445</v>
      </c>
      <c r="V7">
        <v>4</v>
      </c>
      <c r="W7" s="32">
        <v>841835788.151541</v>
      </c>
      <c r="X7">
        <v>4</v>
      </c>
      <c r="Y7">
        <f t="shared" si="2"/>
        <v>18</v>
      </c>
      <c r="Z7" s="21">
        <v>39</v>
      </c>
    </row>
    <row r="8" ht="14.25" customHeight="1" spans="1:26">
      <c r="A8" s="27">
        <v>202302</v>
      </c>
      <c r="B8" t="s">
        <v>100</v>
      </c>
      <c r="C8" t="s">
        <v>101</v>
      </c>
      <c r="D8" t="s">
        <v>122</v>
      </c>
      <c r="E8" s="38">
        <f t="shared" si="0"/>
        <v>61</v>
      </c>
      <c r="F8" s="21">
        <v>6</v>
      </c>
      <c r="G8" s="32">
        <v>1283818193.5</v>
      </c>
      <c r="H8">
        <v>21</v>
      </c>
      <c r="I8">
        <v>140</v>
      </c>
      <c r="J8">
        <v>7</v>
      </c>
      <c r="K8">
        <v>0.393272697476237</v>
      </c>
      <c r="L8">
        <v>27</v>
      </c>
      <c r="M8">
        <v>10.6818114741645</v>
      </c>
      <c r="N8">
        <v>1</v>
      </c>
      <c r="O8">
        <f t="shared" si="1"/>
        <v>56</v>
      </c>
      <c r="P8" s="21">
        <v>10</v>
      </c>
      <c r="Q8">
        <v>14.0855931494857</v>
      </c>
      <c r="R8">
        <v>1</v>
      </c>
      <c r="S8">
        <v>29.4495711909575</v>
      </c>
      <c r="T8">
        <v>1</v>
      </c>
      <c r="U8">
        <v>181.847011208915</v>
      </c>
      <c r="V8">
        <v>1</v>
      </c>
      <c r="W8" s="32">
        <v>3466813550.10016</v>
      </c>
      <c r="X8">
        <v>2</v>
      </c>
      <c r="Y8">
        <f t="shared" si="2"/>
        <v>5</v>
      </c>
      <c r="Z8" s="21">
        <v>1</v>
      </c>
    </row>
    <row r="9" ht="14.25" customHeight="1" spans="1:26">
      <c r="A9" s="27">
        <v>202302</v>
      </c>
      <c r="B9" t="s">
        <v>28</v>
      </c>
      <c r="C9" t="s">
        <v>29</v>
      </c>
      <c r="D9" t="s">
        <v>85</v>
      </c>
      <c r="E9" s="38">
        <f t="shared" si="0"/>
        <v>66</v>
      </c>
      <c r="F9" s="21">
        <v>7</v>
      </c>
      <c r="G9" s="32">
        <v>1303398161.5</v>
      </c>
      <c r="H9">
        <v>19</v>
      </c>
      <c r="I9">
        <v>139.5</v>
      </c>
      <c r="J9">
        <v>8</v>
      </c>
      <c r="K9">
        <v>0.447604790419161</v>
      </c>
      <c r="L9">
        <v>19</v>
      </c>
      <c r="M9">
        <v>12.8250795282705</v>
      </c>
      <c r="N9">
        <v>6</v>
      </c>
      <c r="O9">
        <f t="shared" si="1"/>
        <v>52</v>
      </c>
      <c r="P9" s="21">
        <v>7</v>
      </c>
      <c r="Q9">
        <v>20.1031998535003</v>
      </c>
      <c r="R9">
        <v>4</v>
      </c>
      <c r="S9">
        <v>18.8482038883807</v>
      </c>
      <c r="T9">
        <v>4</v>
      </c>
      <c r="U9">
        <v>101.816958696471</v>
      </c>
      <c r="V9">
        <v>3</v>
      </c>
      <c r="W9" s="32">
        <v>881368627.071456</v>
      </c>
      <c r="X9">
        <v>3</v>
      </c>
      <c r="Y9">
        <f t="shared" si="2"/>
        <v>14</v>
      </c>
      <c r="Z9" s="21">
        <v>17</v>
      </c>
    </row>
    <row r="10" ht="14.25" customHeight="1" spans="1:26">
      <c r="A10" s="27">
        <v>202302</v>
      </c>
      <c r="B10" t="s">
        <v>28</v>
      </c>
      <c r="C10" t="s">
        <v>29</v>
      </c>
      <c r="D10" t="s">
        <v>68</v>
      </c>
      <c r="E10" s="38">
        <f t="shared" si="0"/>
        <v>68</v>
      </c>
      <c r="F10" s="21">
        <v>8</v>
      </c>
      <c r="G10" s="27">
        <v>1910695713</v>
      </c>
      <c r="H10">
        <v>11</v>
      </c>
      <c r="I10">
        <v>113</v>
      </c>
      <c r="J10">
        <v>13</v>
      </c>
      <c r="K10">
        <v>0.414066410812614</v>
      </c>
      <c r="L10">
        <v>24</v>
      </c>
      <c r="M10">
        <v>12.8250795282705</v>
      </c>
      <c r="N10">
        <v>6</v>
      </c>
      <c r="O10">
        <f t="shared" si="1"/>
        <v>54</v>
      </c>
      <c r="P10" s="21">
        <v>9</v>
      </c>
      <c r="Q10">
        <v>20.1031998535003</v>
      </c>
      <c r="R10">
        <v>4</v>
      </c>
      <c r="S10">
        <v>18.8482038883807</v>
      </c>
      <c r="T10">
        <v>4</v>
      </c>
      <c r="U10">
        <v>101.816958696471</v>
      </c>
      <c r="V10">
        <v>3</v>
      </c>
      <c r="W10" s="32">
        <v>881368627.071456</v>
      </c>
      <c r="X10">
        <v>3</v>
      </c>
      <c r="Y10">
        <f t="shared" si="2"/>
        <v>14</v>
      </c>
      <c r="Z10" s="21">
        <v>17</v>
      </c>
    </row>
    <row r="11" ht="14.25" customHeight="1" spans="1:26">
      <c r="A11" s="27">
        <v>202302</v>
      </c>
      <c r="B11" t="s">
        <v>79</v>
      </c>
      <c r="C11" t="s">
        <v>80</v>
      </c>
      <c r="D11" t="s">
        <v>90</v>
      </c>
      <c r="E11" s="38">
        <f t="shared" si="0"/>
        <v>70</v>
      </c>
      <c r="F11" s="21">
        <v>9</v>
      </c>
      <c r="G11" s="32">
        <v>2123958547.5</v>
      </c>
      <c r="H11">
        <v>7</v>
      </c>
      <c r="I11">
        <v>151.5</v>
      </c>
      <c r="J11">
        <v>5</v>
      </c>
      <c r="K11">
        <v>3.25302419354838</v>
      </c>
      <c r="L11">
        <v>1</v>
      </c>
      <c r="M11">
        <v>14.5392745316432</v>
      </c>
      <c r="N11">
        <v>33</v>
      </c>
      <c r="O11">
        <f t="shared" si="1"/>
        <v>46</v>
      </c>
      <c r="P11" s="21">
        <v>6</v>
      </c>
      <c r="Q11">
        <v>22.6919786368075</v>
      </c>
      <c r="R11">
        <v>6</v>
      </c>
      <c r="S11">
        <v>1.02665752712216</v>
      </c>
      <c r="T11">
        <v>6</v>
      </c>
      <c r="U11">
        <v>4.64762877236169</v>
      </c>
      <c r="V11">
        <v>6</v>
      </c>
      <c r="W11" s="32">
        <v>63801759.9539665</v>
      </c>
      <c r="X11">
        <v>6</v>
      </c>
      <c r="Y11">
        <f t="shared" si="2"/>
        <v>24</v>
      </c>
      <c r="Z11" s="21">
        <v>52</v>
      </c>
    </row>
    <row r="12" ht="14.25" customHeight="1" spans="1:26">
      <c r="A12" s="27">
        <v>202302</v>
      </c>
      <c r="B12" t="s">
        <v>57</v>
      </c>
      <c r="C12" t="s">
        <v>58</v>
      </c>
      <c r="D12" t="s">
        <v>77</v>
      </c>
      <c r="E12" s="38">
        <f t="shared" si="0"/>
        <v>71</v>
      </c>
      <c r="F12" s="21">
        <v>10</v>
      </c>
      <c r="G12" s="27">
        <v>2254842049</v>
      </c>
      <c r="H12">
        <v>3</v>
      </c>
      <c r="I12">
        <v>132.5</v>
      </c>
      <c r="J12">
        <v>10</v>
      </c>
      <c r="K12">
        <v>0.464569256082171</v>
      </c>
      <c r="L12">
        <v>12</v>
      </c>
      <c r="M12">
        <v>13.5584816435517</v>
      </c>
      <c r="N12">
        <v>28</v>
      </c>
      <c r="O12">
        <f t="shared" si="1"/>
        <v>53</v>
      </c>
      <c r="P12" s="21">
        <v>8</v>
      </c>
      <c r="Q12">
        <v>27.2703049314433</v>
      </c>
      <c r="R12">
        <v>7</v>
      </c>
      <c r="S12">
        <v>19.9744385272665</v>
      </c>
      <c r="T12">
        <v>3</v>
      </c>
      <c r="U12">
        <v>84.289473302445</v>
      </c>
      <c r="V12">
        <v>4</v>
      </c>
      <c r="W12" s="32">
        <v>841835788.151541</v>
      </c>
      <c r="X12">
        <v>4</v>
      </c>
      <c r="Y12">
        <f t="shared" si="2"/>
        <v>18</v>
      </c>
      <c r="Z12" s="21">
        <v>39</v>
      </c>
    </row>
    <row r="13" ht="14.25" customHeight="1" spans="1:26">
      <c r="A13" s="27">
        <v>202302</v>
      </c>
      <c r="B13" t="s">
        <v>28</v>
      </c>
      <c r="C13" t="s">
        <v>29</v>
      </c>
      <c r="D13" t="s">
        <v>75</v>
      </c>
      <c r="E13" s="38">
        <f t="shared" si="0"/>
        <v>79</v>
      </c>
      <c r="F13" s="21">
        <v>11</v>
      </c>
      <c r="G13" s="27">
        <v>1147041011.5</v>
      </c>
      <c r="H13">
        <v>24</v>
      </c>
      <c r="I13">
        <v>91.5</v>
      </c>
      <c r="J13">
        <v>17</v>
      </c>
      <c r="K13">
        <v>0.448717948717948</v>
      </c>
      <c r="L13">
        <v>18</v>
      </c>
      <c r="M13">
        <v>12.8250795282705</v>
      </c>
      <c r="N13">
        <v>6</v>
      </c>
      <c r="O13">
        <f t="shared" si="1"/>
        <v>65</v>
      </c>
      <c r="P13" s="21">
        <v>13</v>
      </c>
      <c r="Q13">
        <v>20.1031998535003</v>
      </c>
      <c r="R13">
        <v>4</v>
      </c>
      <c r="S13">
        <v>18.8482038883807</v>
      </c>
      <c r="T13">
        <v>4</v>
      </c>
      <c r="U13">
        <v>101.816958696471</v>
      </c>
      <c r="V13">
        <v>3</v>
      </c>
      <c r="W13" s="32">
        <v>881368627.071456</v>
      </c>
      <c r="X13">
        <v>3</v>
      </c>
      <c r="Y13">
        <f t="shared" si="2"/>
        <v>14</v>
      </c>
      <c r="Z13" s="21">
        <v>17</v>
      </c>
    </row>
    <row r="14" ht="14.25" customHeight="1" spans="1:26">
      <c r="A14" s="27">
        <v>202302</v>
      </c>
      <c r="B14" t="s">
        <v>100</v>
      </c>
      <c r="C14" t="s">
        <v>101</v>
      </c>
      <c r="D14" t="s">
        <v>118</v>
      </c>
      <c r="E14" s="38">
        <f t="shared" si="0"/>
        <v>79</v>
      </c>
      <c r="F14" s="21">
        <v>11</v>
      </c>
      <c r="G14" s="32">
        <v>987132875</v>
      </c>
      <c r="H14">
        <v>32</v>
      </c>
      <c r="I14">
        <v>90.5</v>
      </c>
      <c r="J14">
        <v>19</v>
      </c>
      <c r="K14">
        <v>0.421778451859341</v>
      </c>
      <c r="L14">
        <v>22</v>
      </c>
      <c r="M14">
        <v>10.6818114741645</v>
      </c>
      <c r="N14">
        <v>1</v>
      </c>
      <c r="O14">
        <f t="shared" si="1"/>
        <v>74</v>
      </c>
      <c r="P14" s="21">
        <v>16</v>
      </c>
      <c r="Q14">
        <v>14.0855931494857</v>
      </c>
      <c r="R14">
        <v>1</v>
      </c>
      <c r="S14">
        <v>29.4495711909575</v>
      </c>
      <c r="T14">
        <v>1</v>
      </c>
      <c r="U14">
        <v>181.847011208915</v>
      </c>
      <c r="V14">
        <v>1</v>
      </c>
      <c r="W14" s="32">
        <v>3466813550.10016</v>
      </c>
      <c r="X14">
        <v>2</v>
      </c>
      <c r="Y14">
        <f t="shared" si="2"/>
        <v>5</v>
      </c>
      <c r="Z14" s="21">
        <v>1</v>
      </c>
    </row>
    <row r="15" ht="14.25" customHeight="1" spans="1:26">
      <c r="A15" s="27">
        <v>202302</v>
      </c>
      <c r="B15" t="s">
        <v>100</v>
      </c>
      <c r="C15" t="s">
        <v>101</v>
      </c>
      <c r="D15" t="s">
        <v>121</v>
      </c>
      <c r="E15" s="38">
        <f t="shared" si="0"/>
        <v>80</v>
      </c>
      <c r="F15" s="21">
        <v>13</v>
      </c>
      <c r="G15" s="32">
        <v>624192741.5</v>
      </c>
      <c r="H15">
        <v>46</v>
      </c>
      <c r="I15">
        <v>82.5</v>
      </c>
      <c r="J15">
        <v>23</v>
      </c>
      <c r="K15">
        <v>0.575123348718764</v>
      </c>
      <c r="L15">
        <v>5</v>
      </c>
      <c r="M15">
        <v>10.6818114741645</v>
      </c>
      <c r="N15">
        <v>1</v>
      </c>
      <c r="O15">
        <f t="shared" si="1"/>
        <v>75</v>
      </c>
      <c r="P15" s="21">
        <v>17</v>
      </c>
      <c r="Q15">
        <v>14.0855931494857</v>
      </c>
      <c r="R15">
        <v>1</v>
      </c>
      <c r="S15">
        <v>29.4495711909575</v>
      </c>
      <c r="T15">
        <v>1</v>
      </c>
      <c r="U15">
        <v>181.847011208915</v>
      </c>
      <c r="V15">
        <v>1</v>
      </c>
      <c r="W15" s="32">
        <v>3466813550.10016</v>
      </c>
      <c r="X15">
        <v>2</v>
      </c>
      <c r="Y15">
        <f t="shared" si="2"/>
        <v>5</v>
      </c>
      <c r="Z15" s="21">
        <v>1</v>
      </c>
    </row>
    <row r="16" ht="14.25" customHeight="1" spans="1:26">
      <c r="A16" s="27">
        <v>202302</v>
      </c>
      <c r="B16" t="s">
        <v>79</v>
      </c>
      <c r="C16" t="s">
        <v>80</v>
      </c>
      <c r="D16" t="s">
        <v>106</v>
      </c>
      <c r="E16" s="38">
        <f t="shared" si="0"/>
        <v>82</v>
      </c>
      <c r="F16" s="21">
        <v>14</v>
      </c>
      <c r="G16" s="27">
        <v>2110776372</v>
      </c>
      <c r="H16">
        <v>8</v>
      </c>
      <c r="I16">
        <v>133.5</v>
      </c>
      <c r="J16">
        <v>9</v>
      </c>
      <c r="K16">
        <v>0.531973684210526</v>
      </c>
      <c r="L16">
        <v>8</v>
      </c>
      <c r="M16">
        <v>14.5392745316432</v>
      </c>
      <c r="N16">
        <v>33</v>
      </c>
      <c r="O16">
        <f t="shared" si="1"/>
        <v>58</v>
      </c>
      <c r="P16" s="21">
        <v>11</v>
      </c>
      <c r="Q16">
        <v>22.6919786368075</v>
      </c>
      <c r="R16">
        <v>6</v>
      </c>
      <c r="S16">
        <v>1.02665752712216</v>
      </c>
      <c r="T16">
        <v>6</v>
      </c>
      <c r="U16">
        <v>4.64762877236169</v>
      </c>
      <c r="V16">
        <v>6</v>
      </c>
      <c r="W16" s="32">
        <v>63801759.9539665</v>
      </c>
      <c r="X16">
        <v>6</v>
      </c>
      <c r="Y16">
        <f t="shared" si="2"/>
        <v>24</v>
      </c>
      <c r="Z16" s="21">
        <v>52</v>
      </c>
    </row>
    <row r="17" ht="14.25" customHeight="1" spans="1:26">
      <c r="A17" s="27">
        <v>202302</v>
      </c>
      <c r="B17" t="s">
        <v>57</v>
      </c>
      <c r="C17" t="s">
        <v>58</v>
      </c>
      <c r="D17" t="s">
        <v>73</v>
      </c>
      <c r="E17" s="38">
        <f t="shared" si="0"/>
        <v>82</v>
      </c>
      <c r="F17" s="21">
        <v>14</v>
      </c>
      <c r="G17" s="32">
        <v>1977145358.5</v>
      </c>
      <c r="H17">
        <v>10</v>
      </c>
      <c r="I17">
        <v>146</v>
      </c>
      <c r="J17">
        <v>6</v>
      </c>
      <c r="K17">
        <v>0.440092879256965</v>
      </c>
      <c r="L17">
        <v>20</v>
      </c>
      <c r="M17">
        <v>13.5584816435517</v>
      </c>
      <c r="N17">
        <v>28</v>
      </c>
      <c r="O17">
        <f t="shared" si="1"/>
        <v>64</v>
      </c>
      <c r="P17" s="21">
        <v>12</v>
      </c>
      <c r="Q17">
        <v>27.2703049314433</v>
      </c>
      <c r="R17">
        <v>7</v>
      </c>
      <c r="S17">
        <v>19.9744385272665</v>
      </c>
      <c r="T17">
        <v>3</v>
      </c>
      <c r="U17">
        <v>84.289473302445</v>
      </c>
      <c r="V17">
        <v>4</v>
      </c>
      <c r="W17" s="32">
        <v>841835788.151541</v>
      </c>
      <c r="X17">
        <v>4</v>
      </c>
      <c r="Y17">
        <f t="shared" si="2"/>
        <v>18</v>
      </c>
      <c r="Z17" s="21">
        <v>39</v>
      </c>
    </row>
    <row r="18" ht="14.25" customHeight="1" spans="1:26">
      <c r="A18" s="27">
        <v>202302</v>
      </c>
      <c r="B18" t="s">
        <v>28</v>
      </c>
      <c r="C18" t="s">
        <v>29</v>
      </c>
      <c r="D18" t="s">
        <v>66</v>
      </c>
      <c r="E18" s="38">
        <f t="shared" si="0"/>
        <v>87</v>
      </c>
      <c r="F18" s="21">
        <v>16</v>
      </c>
      <c r="G18" s="27">
        <v>1415326764</v>
      </c>
      <c r="H18">
        <v>17</v>
      </c>
      <c r="I18">
        <v>83.5</v>
      </c>
      <c r="J18">
        <v>22</v>
      </c>
      <c r="K18">
        <v>0.388431615740218</v>
      </c>
      <c r="L18">
        <v>28</v>
      </c>
      <c r="M18">
        <v>12.8250795282705</v>
      </c>
      <c r="N18">
        <v>6</v>
      </c>
      <c r="O18">
        <f t="shared" si="1"/>
        <v>73</v>
      </c>
      <c r="P18" s="21">
        <v>15</v>
      </c>
      <c r="Q18">
        <v>20.1031998535003</v>
      </c>
      <c r="R18">
        <v>4</v>
      </c>
      <c r="S18">
        <v>18.8482038883807</v>
      </c>
      <c r="T18">
        <v>4</v>
      </c>
      <c r="U18">
        <v>101.816958696471</v>
      </c>
      <c r="V18">
        <v>3</v>
      </c>
      <c r="W18" s="32">
        <v>881368627.071456</v>
      </c>
      <c r="X18">
        <v>3</v>
      </c>
      <c r="Y18">
        <f t="shared" si="2"/>
        <v>14</v>
      </c>
      <c r="Z18" s="21">
        <v>17</v>
      </c>
    </row>
    <row r="19" ht="14.25" customHeight="1" spans="1:26">
      <c r="A19" s="27">
        <v>202302</v>
      </c>
      <c r="B19" t="s">
        <v>57</v>
      </c>
      <c r="C19" t="s">
        <v>58</v>
      </c>
      <c r="D19" t="s">
        <v>65</v>
      </c>
      <c r="E19" s="38">
        <f t="shared" si="0"/>
        <v>89</v>
      </c>
      <c r="F19" s="21">
        <v>17</v>
      </c>
      <c r="G19" s="32">
        <v>1603098502.5</v>
      </c>
      <c r="H19">
        <v>13</v>
      </c>
      <c r="I19">
        <v>100.5</v>
      </c>
      <c r="J19">
        <v>16</v>
      </c>
      <c r="K19">
        <v>0.461597957357984</v>
      </c>
      <c r="L19">
        <v>14</v>
      </c>
      <c r="M19">
        <v>13.5584816435517</v>
      </c>
      <c r="N19">
        <v>28</v>
      </c>
      <c r="O19">
        <f t="shared" si="1"/>
        <v>71</v>
      </c>
      <c r="P19" s="21">
        <v>14</v>
      </c>
      <c r="Q19">
        <v>27.2703049314433</v>
      </c>
      <c r="R19">
        <v>7</v>
      </c>
      <c r="S19">
        <v>19.9744385272665</v>
      </c>
      <c r="T19">
        <v>3</v>
      </c>
      <c r="U19">
        <v>84.289473302445</v>
      </c>
      <c r="V19">
        <v>4</v>
      </c>
      <c r="W19" s="32">
        <v>841835788.151541</v>
      </c>
      <c r="X19">
        <v>4</v>
      </c>
      <c r="Y19">
        <f t="shared" si="2"/>
        <v>18</v>
      </c>
      <c r="Z19" s="21">
        <v>39</v>
      </c>
    </row>
    <row r="20" ht="14.25" customHeight="1" spans="1:26">
      <c r="A20" s="27">
        <v>202302</v>
      </c>
      <c r="B20" t="s">
        <v>28</v>
      </c>
      <c r="C20" t="s">
        <v>29</v>
      </c>
      <c r="D20" t="s">
        <v>71</v>
      </c>
      <c r="E20" s="38">
        <f t="shared" si="0"/>
        <v>90</v>
      </c>
      <c r="F20" s="21">
        <v>17</v>
      </c>
      <c r="G20" s="27">
        <v>1631302214</v>
      </c>
      <c r="H20">
        <v>12</v>
      </c>
      <c r="I20">
        <v>108</v>
      </c>
      <c r="J20">
        <v>14</v>
      </c>
      <c r="K20">
        <v>0.3125</v>
      </c>
      <c r="L20">
        <v>44</v>
      </c>
      <c r="M20">
        <v>12.8250795282705</v>
      </c>
      <c r="N20">
        <v>6</v>
      </c>
      <c r="O20">
        <f t="shared" si="1"/>
        <v>76</v>
      </c>
      <c r="P20" s="21">
        <v>18</v>
      </c>
      <c r="Q20">
        <v>20.1031998535003</v>
      </c>
      <c r="R20">
        <v>4</v>
      </c>
      <c r="S20">
        <v>18.8482038883807</v>
      </c>
      <c r="T20">
        <v>4</v>
      </c>
      <c r="U20">
        <v>101.816958696471</v>
      </c>
      <c r="V20">
        <v>3</v>
      </c>
      <c r="W20" s="32">
        <v>881368627.071456</v>
      </c>
      <c r="X20">
        <v>3</v>
      </c>
      <c r="Y20">
        <f t="shared" si="2"/>
        <v>14</v>
      </c>
      <c r="Z20" s="21">
        <v>17</v>
      </c>
    </row>
    <row r="21" ht="14.25" customHeight="1" spans="1:26">
      <c r="A21" s="27">
        <v>202302</v>
      </c>
      <c r="B21" t="s">
        <v>28</v>
      </c>
      <c r="C21" t="s">
        <v>29</v>
      </c>
      <c r="D21" t="s">
        <v>51</v>
      </c>
      <c r="E21" s="38">
        <f t="shared" si="0"/>
        <v>97</v>
      </c>
      <c r="F21" s="21">
        <v>19</v>
      </c>
      <c r="G21" s="27">
        <v>1222052760</v>
      </c>
      <c r="H21">
        <v>23</v>
      </c>
      <c r="I21">
        <v>90.5</v>
      </c>
      <c r="J21">
        <v>19</v>
      </c>
      <c r="K21">
        <v>0.350246305418719</v>
      </c>
      <c r="L21">
        <v>35</v>
      </c>
      <c r="M21">
        <v>12.8250795282705</v>
      </c>
      <c r="N21">
        <v>6</v>
      </c>
      <c r="O21">
        <f t="shared" si="1"/>
        <v>83</v>
      </c>
      <c r="P21" s="21">
        <v>22</v>
      </c>
      <c r="Q21">
        <v>20.1031998535003</v>
      </c>
      <c r="R21">
        <v>4</v>
      </c>
      <c r="S21">
        <v>18.8482038883807</v>
      </c>
      <c r="T21">
        <v>4</v>
      </c>
      <c r="U21">
        <v>101.816958696471</v>
      </c>
      <c r="V21">
        <v>3</v>
      </c>
      <c r="W21" s="32">
        <v>881368627.071456</v>
      </c>
      <c r="X21">
        <v>3</v>
      </c>
      <c r="Y21">
        <f t="shared" si="2"/>
        <v>14</v>
      </c>
      <c r="Z21" s="21">
        <v>17</v>
      </c>
    </row>
    <row r="22" ht="14.25" customHeight="1" spans="1:26">
      <c r="A22" s="27">
        <v>202302</v>
      </c>
      <c r="B22" t="s">
        <v>79</v>
      </c>
      <c r="C22" t="s">
        <v>80</v>
      </c>
      <c r="D22" t="s">
        <v>98</v>
      </c>
      <c r="E22" s="38">
        <f t="shared" si="0"/>
        <v>100</v>
      </c>
      <c r="F22" s="21">
        <v>20</v>
      </c>
      <c r="G22" s="32">
        <v>1540904507.5</v>
      </c>
      <c r="H22">
        <v>14</v>
      </c>
      <c r="I22">
        <v>80.5</v>
      </c>
      <c r="J22">
        <v>25</v>
      </c>
      <c r="K22">
        <v>0.892857142857142</v>
      </c>
      <c r="L22">
        <v>4</v>
      </c>
      <c r="M22">
        <v>14.5392745316432</v>
      </c>
      <c r="N22">
        <v>33</v>
      </c>
      <c r="O22">
        <f t="shared" si="1"/>
        <v>76</v>
      </c>
      <c r="P22" s="21">
        <v>18</v>
      </c>
      <c r="Q22">
        <v>22.6919786368075</v>
      </c>
      <c r="R22">
        <v>6</v>
      </c>
      <c r="S22">
        <v>1.02665752712216</v>
      </c>
      <c r="T22">
        <v>6</v>
      </c>
      <c r="U22">
        <v>4.64762877236169</v>
      </c>
      <c r="V22">
        <v>6</v>
      </c>
      <c r="W22" s="32">
        <v>63801759.9539665</v>
      </c>
      <c r="X22">
        <v>6</v>
      </c>
      <c r="Y22">
        <f t="shared" si="2"/>
        <v>24</v>
      </c>
      <c r="Z22" s="21">
        <v>52</v>
      </c>
    </row>
    <row r="23" ht="14.25" customHeight="1" spans="1:26">
      <c r="A23" s="27">
        <v>202302</v>
      </c>
      <c r="B23" t="s">
        <v>28</v>
      </c>
      <c r="C23" t="s">
        <v>29</v>
      </c>
      <c r="D23" t="s">
        <v>72</v>
      </c>
      <c r="E23" s="38">
        <f t="shared" si="0"/>
        <v>103</v>
      </c>
      <c r="F23" s="21">
        <v>21</v>
      </c>
      <c r="G23" s="27">
        <v>1092993812.75</v>
      </c>
      <c r="H23">
        <v>27</v>
      </c>
      <c r="I23">
        <v>78.5</v>
      </c>
      <c r="J23">
        <v>27</v>
      </c>
      <c r="K23">
        <v>0.386099040151034</v>
      </c>
      <c r="L23">
        <v>29</v>
      </c>
      <c r="M23">
        <v>12.8250795282705</v>
      </c>
      <c r="N23">
        <v>6</v>
      </c>
      <c r="O23">
        <f t="shared" si="1"/>
        <v>89</v>
      </c>
      <c r="P23" s="21">
        <v>24</v>
      </c>
      <c r="Q23">
        <v>20.1031998535003</v>
      </c>
      <c r="R23">
        <v>4</v>
      </c>
      <c r="S23">
        <v>18.8482038883807</v>
      </c>
      <c r="T23">
        <v>4</v>
      </c>
      <c r="U23">
        <v>101.816958696471</v>
      </c>
      <c r="V23">
        <v>3</v>
      </c>
      <c r="W23" s="32">
        <v>881368627.071456</v>
      </c>
      <c r="X23">
        <v>3</v>
      </c>
      <c r="Y23">
        <f t="shared" si="2"/>
        <v>14</v>
      </c>
      <c r="Z23" s="21">
        <v>17</v>
      </c>
    </row>
    <row r="24" ht="14.25" customHeight="1" spans="1:26">
      <c r="A24" s="27">
        <v>202302</v>
      </c>
      <c r="B24" t="s">
        <v>79</v>
      </c>
      <c r="C24" t="s">
        <v>80</v>
      </c>
      <c r="D24" t="s">
        <v>108</v>
      </c>
      <c r="E24" s="38">
        <f t="shared" si="0"/>
        <v>104</v>
      </c>
      <c r="F24" s="21">
        <v>22</v>
      </c>
      <c r="G24" s="32">
        <v>2141613157</v>
      </c>
      <c r="H24">
        <v>6</v>
      </c>
      <c r="I24">
        <v>61</v>
      </c>
      <c r="J24">
        <v>38</v>
      </c>
      <c r="K24">
        <v>1.05693548387096</v>
      </c>
      <c r="L24">
        <v>3</v>
      </c>
      <c r="M24">
        <v>14.5392745316432</v>
      </c>
      <c r="N24">
        <v>33</v>
      </c>
      <c r="O24">
        <f t="shared" si="1"/>
        <v>80</v>
      </c>
      <c r="P24" s="21">
        <v>20</v>
      </c>
      <c r="Q24">
        <v>22.6919786368075</v>
      </c>
      <c r="R24">
        <v>6</v>
      </c>
      <c r="S24">
        <v>1.02665752712216</v>
      </c>
      <c r="T24">
        <v>6</v>
      </c>
      <c r="U24">
        <v>4.64762877236169</v>
      </c>
      <c r="V24">
        <v>6</v>
      </c>
      <c r="W24" s="32">
        <v>63801759.9539665</v>
      </c>
      <c r="X24">
        <v>6</v>
      </c>
      <c r="Y24">
        <f t="shared" si="2"/>
        <v>24</v>
      </c>
      <c r="Z24" s="21">
        <v>52</v>
      </c>
    </row>
    <row r="25" ht="14.25" customHeight="1" spans="1:26">
      <c r="A25" s="27">
        <v>202302</v>
      </c>
      <c r="B25" t="s">
        <v>79</v>
      </c>
      <c r="C25" t="s">
        <v>80</v>
      </c>
      <c r="D25" t="s">
        <v>81</v>
      </c>
      <c r="E25" s="38">
        <f t="shared" si="0"/>
        <v>105</v>
      </c>
      <c r="F25" s="21">
        <v>23</v>
      </c>
      <c r="G25" s="32">
        <v>1455274978</v>
      </c>
      <c r="H25">
        <v>16</v>
      </c>
      <c r="I25">
        <v>75</v>
      </c>
      <c r="J25">
        <v>30</v>
      </c>
      <c r="K25">
        <v>1.88333333333333</v>
      </c>
      <c r="L25">
        <v>2</v>
      </c>
      <c r="M25">
        <v>14.5392745316432</v>
      </c>
      <c r="N25">
        <v>33</v>
      </c>
      <c r="O25">
        <f t="shared" si="1"/>
        <v>81</v>
      </c>
      <c r="P25" s="21">
        <v>21</v>
      </c>
      <c r="Q25">
        <v>22.6919786368075</v>
      </c>
      <c r="R25">
        <v>6</v>
      </c>
      <c r="S25">
        <v>1.02665752712216</v>
      </c>
      <c r="T25">
        <v>6</v>
      </c>
      <c r="U25">
        <v>4.64762877236169</v>
      </c>
      <c r="V25">
        <v>6</v>
      </c>
      <c r="W25" s="32">
        <v>63801759.9539665</v>
      </c>
      <c r="X25">
        <v>6</v>
      </c>
      <c r="Y25">
        <f t="shared" si="2"/>
        <v>24</v>
      </c>
      <c r="Z25" s="21">
        <v>52</v>
      </c>
    </row>
    <row r="26" ht="14.25" customHeight="1" spans="1:26">
      <c r="A26" s="27">
        <v>202302</v>
      </c>
      <c r="B26" t="s">
        <v>79</v>
      </c>
      <c r="C26" t="s">
        <v>80</v>
      </c>
      <c r="D26" t="s">
        <v>96</v>
      </c>
      <c r="E26" s="38">
        <f t="shared" si="0"/>
        <v>110</v>
      </c>
      <c r="F26" s="21">
        <v>24</v>
      </c>
      <c r="G26" s="32">
        <v>1353769674.5</v>
      </c>
      <c r="H26">
        <v>18</v>
      </c>
      <c r="I26">
        <v>125.5</v>
      </c>
      <c r="J26">
        <v>12</v>
      </c>
      <c r="K26">
        <v>0.420470419879839</v>
      </c>
      <c r="L26">
        <v>23</v>
      </c>
      <c r="M26">
        <v>14.5392745316432</v>
      </c>
      <c r="N26">
        <v>33</v>
      </c>
      <c r="O26">
        <f t="shared" si="1"/>
        <v>86</v>
      </c>
      <c r="P26" s="21">
        <v>23</v>
      </c>
      <c r="Q26">
        <v>22.6919786368075</v>
      </c>
      <c r="R26">
        <v>6</v>
      </c>
      <c r="S26">
        <v>1.02665752712216</v>
      </c>
      <c r="T26">
        <v>6</v>
      </c>
      <c r="U26">
        <v>4.64762877236169</v>
      </c>
      <c r="V26">
        <v>6</v>
      </c>
      <c r="W26" s="32">
        <v>63801759.9539665</v>
      </c>
      <c r="X26">
        <v>6</v>
      </c>
      <c r="Y26">
        <f t="shared" si="2"/>
        <v>24</v>
      </c>
      <c r="Z26" s="21">
        <v>52</v>
      </c>
    </row>
    <row r="27" ht="14.25" customHeight="1" spans="1:26">
      <c r="A27" s="27">
        <v>202302</v>
      </c>
      <c r="B27" t="s">
        <v>28</v>
      </c>
      <c r="C27" t="s">
        <v>29</v>
      </c>
      <c r="D27" t="s">
        <v>64</v>
      </c>
      <c r="E27" s="38">
        <f t="shared" si="0"/>
        <v>117</v>
      </c>
      <c r="F27" s="21">
        <v>25</v>
      </c>
      <c r="G27" s="27">
        <v>1103249944.5</v>
      </c>
      <c r="H27">
        <v>26</v>
      </c>
      <c r="I27">
        <v>91.5</v>
      </c>
      <c r="J27">
        <v>17</v>
      </c>
      <c r="K27">
        <v>0.270250320924261</v>
      </c>
      <c r="L27">
        <v>54</v>
      </c>
      <c r="M27">
        <v>12.8250795282705</v>
      </c>
      <c r="N27">
        <v>6</v>
      </c>
      <c r="O27">
        <f t="shared" si="1"/>
        <v>103</v>
      </c>
      <c r="P27" s="21">
        <v>25</v>
      </c>
      <c r="Q27">
        <v>20.1031998535003</v>
      </c>
      <c r="R27">
        <v>4</v>
      </c>
      <c r="S27">
        <v>18.8482038883807</v>
      </c>
      <c r="T27">
        <v>4</v>
      </c>
      <c r="U27">
        <v>101.816958696471</v>
      </c>
      <c r="V27">
        <v>3</v>
      </c>
      <c r="W27" s="32">
        <v>881368627.071456</v>
      </c>
      <c r="X27">
        <v>3</v>
      </c>
      <c r="Y27">
        <f t="shared" si="2"/>
        <v>14</v>
      </c>
      <c r="Z27" s="21">
        <v>17</v>
      </c>
    </row>
    <row r="28" ht="14.25" customHeight="1" spans="1:26">
      <c r="A28" s="27">
        <v>202302</v>
      </c>
      <c r="B28" t="s">
        <v>86</v>
      </c>
      <c r="C28" t="s">
        <v>87</v>
      </c>
      <c r="D28" t="s">
        <v>123</v>
      </c>
      <c r="E28" s="38">
        <f t="shared" si="0"/>
        <v>129</v>
      </c>
      <c r="F28" s="21">
        <v>26</v>
      </c>
      <c r="G28" s="27">
        <v>1227024080</v>
      </c>
      <c r="H28">
        <v>22</v>
      </c>
      <c r="I28">
        <v>101.5</v>
      </c>
      <c r="J28">
        <v>15</v>
      </c>
      <c r="K28">
        <v>0.433884872080089</v>
      </c>
      <c r="L28">
        <v>21</v>
      </c>
      <c r="M28">
        <v>20.0707346019657</v>
      </c>
      <c r="N28">
        <v>64</v>
      </c>
      <c r="O28">
        <f t="shared" si="1"/>
        <v>122</v>
      </c>
      <c r="P28" s="21">
        <v>29</v>
      </c>
      <c r="Q28">
        <v>14.8268358928755</v>
      </c>
      <c r="R28">
        <v>2</v>
      </c>
      <c r="S28">
        <v>23.9469337192894</v>
      </c>
      <c r="T28">
        <v>2</v>
      </c>
      <c r="U28">
        <v>131.505780006586</v>
      </c>
      <c r="V28">
        <v>2</v>
      </c>
      <c r="W28" s="32">
        <v>5922871005.86201</v>
      </c>
      <c r="X28">
        <v>1</v>
      </c>
      <c r="Y28">
        <f t="shared" si="2"/>
        <v>7</v>
      </c>
      <c r="Z28" s="21">
        <v>6</v>
      </c>
    </row>
    <row r="29" ht="14.25" customHeight="1" spans="1:26">
      <c r="A29" s="27">
        <v>202302</v>
      </c>
      <c r="B29" t="s">
        <v>28</v>
      </c>
      <c r="C29" t="s">
        <v>29</v>
      </c>
      <c r="D29" t="s">
        <v>56</v>
      </c>
      <c r="E29" s="38">
        <f t="shared" si="0"/>
        <v>129</v>
      </c>
      <c r="F29" s="21">
        <v>27</v>
      </c>
      <c r="G29" s="27">
        <v>930583512</v>
      </c>
      <c r="H29">
        <v>34</v>
      </c>
      <c r="I29">
        <v>81</v>
      </c>
      <c r="J29">
        <v>24</v>
      </c>
      <c r="K29">
        <v>0.284679089026915</v>
      </c>
      <c r="L29">
        <v>51</v>
      </c>
      <c r="M29">
        <v>12.8250795282705</v>
      </c>
      <c r="N29">
        <v>6</v>
      </c>
      <c r="O29">
        <f t="shared" si="1"/>
        <v>115</v>
      </c>
      <c r="P29" s="21">
        <v>26</v>
      </c>
      <c r="Q29">
        <v>20.1031998535003</v>
      </c>
      <c r="R29">
        <v>4</v>
      </c>
      <c r="S29">
        <v>18.8482038883807</v>
      </c>
      <c r="T29">
        <v>4</v>
      </c>
      <c r="U29">
        <v>101.816958696471</v>
      </c>
      <c r="V29">
        <v>3</v>
      </c>
      <c r="W29" s="32">
        <v>881368627.071456</v>
      </c>
      <c r="X29">
        <v>3</v>
      </c>
      <c r="Y29">
        <f t="shared" si="2"/>
        <v>14</v>
      </c>
      <c r="Z29" s="21">
        <v>17</v>
      </c>
    </row>
    <row r="30" ht="14.25" customHeight="1" spans="1:26">
      <c r="A30" s="27">
        <v>202302</v>
      </c>
      <c r="B30" t="s">
        <v>57</v>
      </c>
      <c r="C30" t="s">
        <v>58</v>
      </c>
      <c r="D30" t="s">
        <v>59</v>
      </c>
      <c r="E30" s="38">
        <f t="shared" si="0"/>
        <v>134</v>
      </c>
      <c r="F30" s="21">
        <v>28</v>
      </c>
      <c r="G30" s="32">
        <v>602262276</v>
      </c>
      <c r="H30">
        <v>47</v>
      </c>
      <c r="I30">
        <v>68.5</v>
      </c>
      <c r="J30">
        <v>35</v>
      </c>
      <c r="K30">
        <v>0.570161977834612</v>
      </c>
      <c r="L30">
        <v>6</v>
      </c>
      <c r="M30">
        <v>13.5584816435517</v>
      </c>
      <c r="N30">
        <v>28</v>
      </c>
      <c r="O30">
        <f t="shared" si="1"/>
        <v>116</v>
      </c>
      <c r="P30" s="21">
        <v>27</v>
      </c>
      <c r="Q30">
        <v>27.2703049314433</v>
      </c>
      <c r="R30">
        <v>7</v>
      </c>
      <c r="S30">
        <v>19.9744385272665</v>
      </c>
      <c r="T30">
        <v>3</v>
      </c>
      <c r="U30">
        <v>84.289473302445</v>
      </c>
      <c r="V30">
        <v>4</v>
      </c>
      <c r="W30" s="32">
        <v>841835788.151541</v>
      </c>
      <c r="X30">
        <v>4</v>
      </c>
      <c r="Y30">
        <f t="shared" si="2"/>
        <v>18</v>
      </c>
      <c r="Z30" s="21">
        <v>39</v>
      </c>
    </row>
    <row r="31" ht="14.25" customHeight="1" spans="1:26">
      <c r="A31" s="27">
        <v>202302</v>
      </c>
      <c r="B31" t="s">
        <v>86</v>
      </c>
      <c r="C31" t="s">
        <v>87</v>
      </c>
      <c r="D31" t="s">
        <v>119</v>
      </c>
      <c r="E31" s="38">
        <f t="shared" si="0"/>
        <v>138</v>
      </c>
      <c r="F31" s="21">
        <v>29</v>
      </c>
      <c r="G31" s="32">
        <v>999661767.5</v>
      </c>
      <c r="H31">
        <v>31</v>
      </c>
      <c r="I31">
        <v>90.5</v>
      </c>
      <c r="J31">
        <v>19</v>
      </c>
      <c r="K31">
        <v>0.453201506591337</v>
      </c>
      <c r="L31">
        <v>17</v>
      </c>
      <c r="M31">
        <v>20.0707346019657</v>
      </c>
      <c r="N31">
        <v>64</v>
      </c>
      <c r="O31">
        <f t="shared" si="1"/>
        <v>131</v>
      </c>
      <c r="P31" s="21">
        <v>32</v>
      </c>
      <c r="Q31">
        <v>14.8268358928755</v>
      </c>
      <c r="R31">
        <v>2</v>
      </c>
      <c r="S31">
        <v>23.9469337192894</v>
      </c>
      <c r="T31">
        <v>2</v>
      </c>
      <c r="U31">
        <v>131.505780006586</v>
      </c>
      <c r="V31">
        <v>2</v>
      </c>
      <c r="W31" s="32">
        <v>5922871005.86201</v>
      </c>
      <c r="X31">
        <v>1</v>
      </c>
      <c r="Y31">
        <f t="shared" si="2"/>
        <v>7</v>
      </c>
      <c r="Z31" s="21">
        <v>6</v>
      </c>
    </row>
    <row r="32" ht="14.25" customHeight="1" spans="1:26">
      <c r="A32" s="27">
        <v>202302</v>
      </c>
      <c r="B32" t="s">
        <v>79</v>
      </c>
      <c r="C32" t="s">
        <v>80</v>
      </c>
      <c r="D32" t="s">
        <v>84</v>
      </c>
      <c r="E32" s="38">
        <f t="shared" si="0"/>
        <v>143</v>
      </c>
      <c r="F32" s="21">
        <v>30</v>
      </c>
      <c r="G32" s="27">
        <v>2182875230.5</v>
      </c>
      <c r="H32">
        <v>5</v>
      </c>
      <c r="I32">
        <v>77</v>
      </c>
      <c r="J32">
        <v>29</v>
      </c>
      <c r="K32">
        <v>0.281403405207232</v>
      </c>
      <c r="L32">
        <v>52</v>
      </c>
      <c r="M32">
        <v>14.5392745316432</v>
      </c>
      <c r="N32">
        <v>33</v>
      </c>
      <c r="O32">
        <f t="shared" si="1"/>
        <v>119</v>
      </c>
      <c r="P32" s="21">
        <v>28</v>
      </c>
      <c r="Q32">
        <v>22.6919786368075</v>
      </c>
      <c r="R32">
        <v>6</v>
      </c>
      <c r="S32">
        <v>1.02665752712216</v>
      </c>
      <c r="T32">
        <v>6</v>
      </c>
      <c r="U32">
        <v>4.64762877236169</v>
      </c>
      <c r="V32">
        <v>6</v>
      </c>
      <c r="W32" s="32">
        <v>63801759.9539665</v>
      </c>
      <c r="X32">
        <v>6</v>
      </c>
      <c r="Y32">
        <f t="shared" si="2"/>
        <v>24</v>
      </c>
      <c r="Z32" s="21">
        <v>52</v>
      </c>
    </row>
    <row r="33" ht="14.25" customHeight="1" spans="1:26">
      <c r="A33" s="27">
        <v>202302</v>
      </c>
      <c r="B33" t="s">
        <v>61</v>
      </c>
      <c r="C33" t="s">
        <v>62</v>
      </c>
      <c r="D33" t="s">
        <v>109</v>
      </c>
      <c r="E33" s="38">
        <f t="shared" si="0"/>
        <v>147</v>
      </c>
      <c r="F33" s="21">
        <v>31</v>
      </c>
      <c r="G33" s="32">
        <v>1122268842</v>
      </c>
      <c r="H33">
        <v>25</v>
      </c>
      <c r="I33">
        <v>71.5</v>
      </c>
      <c r="J33">
        <v>33</v>
      </c>
      <c r="K33">
        <v>0.459446663098522</v>
      </c>
      <c r="L33">
        <v>15</v>
      </c>
      <c r="M33">
        <v>17.7330026817565</v>
      </c>
      <c r="N33">
        <v>56</v>
      </c>
      <c r="O33">
        <f t="shared" si="1"/>
        <v>129</v>
      </c>
      <c r="P33" s="21">
        <v>31</v>
      </c>
      <c r="Q33">
        <v>18.180746821652</v>
      </c>
      <c r="R33">
        <v>3</v>
      </c>
      <c r="S33">
        <v>8.03106977130167</v>
      </c>
      <c r="T33">
        <v>5</v>
      </c>
      <c r="U33">
        <v>40.915725083879</v>
      </c>
      <c r="V33">
        <v>5</v>
      </c>
      <c r="W33" s="32">
        <v>780910798.995667</v>
      </c>
      <c r="X33">
        <v>5</v>
      </c>
      <c r="Y33">
        <f t="shared" si="2"/>
        <v>18</v>
      </c>
      <c r="Z33" s="21">
        <v>39</v>
      </c>
    </row>
    <row r="34" ht="14.25" customHeight="1" spans="1:26">
      <c r="A34" s="27">
        <v>202302</v>
      </c>
      <c r="B34" t="s">
        <v>41</v>
      </c>
      <c r="C34" t="s">
        <v>42</v>
      </c>
      <c r="D34" t="s">
        <v>72</v>
      </c>
      <c r="E34" s="38">
        <f t="shared" si="0"/>
        <v>149</v>
      </c>
      <c r="F34" s="21">
        <v>32</v>
      </c>
      <c r="G34" s="32">
        <v>1092993812.75</v>
      </c>
      <c r="H34">
        <v>27</v>
      </c>
      <c r="I34">
        <v>78.5</v>
      </c>
      <c r="J34">
        <v>27</v>
      </c>
      <c r="K34">
        <v>0.386099040151034</v>
      </c>
      <c r="L34">
        <v>29</v>
      </c>
      <c r="M34">
        <v>17.6299038906602</v>
      </c>
      <c r="N34">
        <v>40</v>
      </c>
      <c r="O34">
        <f t="shared" si="1"/>
        <v>123</v>
      </c>
      <c r="P34" s="21">
        <v>30</v>
      </c>
      <c r="Q34">
        <v>20.8273782421227</v>
      </c>
      <c r="R34">
        <v>5</v>
      </c>
      <c r="S34">
        <v>-17.9522980294866</v>
      </c>
      <c r="T34">
        <v>7</v>
      </c>
      <c r="U34">
        <v>-85.102804255809</v>
      </c>
      <c r="V34">
        <v>7</v>
      </c>
      <c r="W34" s="32">
        <v>-1284530607.05974</v>
      </c>
      <c r="X34">
        <v>7</v>
      </c>
      <c r="Y34">
        <f t="shared" si="2"/>
        <v>26</v>
      </c>
      <c r="Z34" s="21">
        <v>59</v>
      </c>
    </row>
    <row r="35" ht="14.25" customHeight="1" spans="1:26">
      <c r="A35" s="27">
        <v>202302</v>
      </c>
      <c r="B35" t="s">
        <v>86</v>
      </c>
      <c r="C35" t="s">
        <v>87</v>
      </c>
      <c r="D35" t="s">
        <v>111</v>
      </c>
      <c r="E35" s="38">
        <f t="shared" si="0"/>
        <v>156</v>
      </c>
      <c r="F35" s="21">
        <v>33</v>
      </c>
      <c r="G35" s="32">
        <v>846827178.5</v>
      </c>
      <c r="H35">
        <v>37</v>
      </c>
      <c r="I35">
        <v>68.5</v>
      </c>
      <c r="J35">
        <v>35</v>
      </c>
      <c r="K35">
        <v>0.461847894406033</v>
      </c>
      <c r="L35">
        <v>13</v>
      </c>
      <c r="M35">
        <v>20.0707346019657</v>
      </c>
      <c r="N35">
        <v>64</v>
      </c>
      <c r="O35">
        <f t="shared" si="1"/>
        <v>149</v>
      </c>
      <c r="P35" s="21">
        <v>34</v>
      </c>
      <c r="Q35">
        <v>14.8268358928755</v>
      </c>
      <c r="R35">
        <v>2</v>
      </c>
      <c r="S35">
        <v>23.9469337192894</v>
      </c>
      <c r="T35">
        <v>2</v>
      </c>
      <c r="U35">
        <v>131.505780006586</v>
      </c>
      <c r="V35">
        <v>2</v>
      </c>
      <c r="W35" s="32">
        <v>5922871005.86201</v>
      </c>
      <c r="X35">
        <v>1</v>
      </c>
      <c r="Y35">
        <f t="shared" si="2"/>
        <v>7</v>
      </c>
      <c r="Z35" s="21">
        <v>6</v>
      </c>
    </row>
    <row r="36" ht="14.25" customHeight="1" spans="1:26">
      <c r="A36" s="27">
        <v>202302</v>
      </c>
      <c r="B36" t="s">
        <v>86</v>
      </c>
      <c r="C36" t="s">
        <v>87</v>
      </c>
      <c r="D36" t="s">
        <v>117</v>
      </c>
      <c r="E36" s="38">
        <f t="shared" si="0"/>
        <v>160</v>
      </c>
      <c r="F36" s="21">
        <v>34</v>
      </c>
      <c r="G36" s="27">
        <v>1300015309</v>
      </c>
      <c r="H36">
        <v>20</v>
      </c>
      <c r="I36">
        <v>80</v>
      </c>
      <c r="J36">
        <v>26</v>
      </c>
      <c r="K36">
        <v>0.31496255291436</v>
      </c>
      <c r="L36">
        <v>43</v>
      </c>
      <c r="M36">
        <v>20.0707346019657</v>
      </c>
      <c r="N36">
        <v>64</v>
      </c>
      <c r="O36">
        <f t="shared" si="1"/>
        <v>153</v>
      </c>
      <c r="P36" s="21">
        <v>35</v>
      </c>
      <c r="Q36">
        <v>14.8268358928755</v>
      </c>
      <c r="R36">
        <v>2</v>
      </c>
      <c r="S36">
        <v>23.9469337192894</v>
      </c>
      <c r="T36">
        <v>2</v>
      </c>
      <c r="U36">
        <v>131.505780006586</v>
      </c>
      <c r="V36">
        <v>2</v>
      </c>
      <c r="W36" s="32">
        <v>5922871005.86201</v>
      </c>
      <c r="X36">
        <v>1</v>
      </c>
      <c r="Y36">
        <f t="shared" si="2"/>
        <v>7</v>
      </c>
      <c r="Z36" s="21">
        <v>6</v>
      </c>
    </row>
    <row r="37" ht="14.25" customHeight="1" spans="1:26">
      <c r="A37" s="27">
        <v>202302</v>
      </c>
      <c r="B37" t="s">
        <v>28</v>
      </c>
      <c r="C37" t="s">
        <v>29</v>
      </c>
      <c r="D37" t="s">
        <v>32</v>
      </c>
      <c r="E37" s="38">
        <f t="shared" si="0"/>
        <v>162</v>
      </c>
      <c r="F37" s="21">
        <v>35</v>
      </c>
      <c r="G37" s="32">
        <v>462040406.5</v>
      </c>
      <c r="H37">
        <v>56</v>
      </c>
      <c r="I37">
        <v>31.5</v>
      </c>
      <c r="J37">
        <v>60</v>
      </c>
      <c r="K37">
        <v>0.396474358974358</v>
      </c>
      <c r="L37">
        <v>26</v>
      </c>
      <c r="M37">
        <v>12.8250795282705</v>
      </c>
      <c r="N37">
        <v>6</v>
      </c>
      <c r="O37">
        <f t="shared" si="1"/>
        <v>148</v>
      </c>
      <c r="P37" s="21">
        <v>33</v>
      </c>
      <c r="Q37">
        <v>20.1031998535003</v>
      </c>
      <c r="R37">
        <v>4</v>
      </c>
      <c r="S37">
        <v>18.8482038883807</v>
      </c>
      <c r="T37">
        <v>4</v>
      </c>
      <c r="U37">
        <v>101.816958696471</v>
      </c>
      <c r="V37">
        <v>3</v>
      </c>
      <c r="W37" s="32">
        <v>881368627.071456</v>
      </c>
      <c r="X37">
        <v>3</v>
      </c>
      <c r="Y37">
        <f t="shared" si="2"/>
        <v>14</v>
      </c>
      <c r="Z37" s="21">
        <v>17</v>
      </c>
    </row>
    <row r="38" ht="14.25" customHeight="1" spans="1:26">
      <c r="A38" s="27">
        <v>202302</v>
      </c>
      <c r="B38" t="s">
        <v>86</v>
      </c>
      <c r="C38" t="s">
        <v>87</v>
      </c>
      <c r="D38" t="s">
        <v>110</v>
      </c>
      <c r="E38" s="38">
        <f t="shared" si="0"/>
        <v>167</v>
      </c>
      <c r="F38" s="21">
        <v>36</v>
      </c>
      <c r="G38" s="32">
        <v>1070498285</v>
      </c>
      <c r="H38">
        <v>29</v>
      </c>
      <c r="I38">
        <v>75</v>
      </c>
      <c r="J38">
        <v>30</v>
      </c>
      <c r="K38">
        <v>0.340952043467989</v>
      </c>
      <c r="L38">
        <v>37</v>
      </c>
      <c r="M38">
        <v>20.0707346019657</v>
      </c>
      <c r="N38">
        <v>64</v>
      </c>
      <c r="O38">
        <f t="shared" si="1"/>
        <v>160</v>
      </c>
      <c r="P38" s="21">
        <v>37</v>
      </c>
      <c r="Q38">
        <v>14.8268358928755</v>
      </c>
      <c r="R38">
        <v>2</v>
      </c>
      <c r="S38">
        <v>23.9469337192894</v>
      </c>
      <c r="T38">
        <v>2</v>
      </c>
      <c r="U38">
        <v>131.505780006586</v>
      </c>
      <c r="V38">
        <v>2</v>
      </c>
      <c r="W38" s="32">
        <v>5922871005.86201</v>
      </c>
      <c r="X38">
        <v>1</v>
      </c>
      <c r="Y38">
        <f t="shared" si="2"/>
        <v>7</v>
      </c>
      <c r="Z38" s="21">
        <v>6</v>
      </c>
    </row>
    <row r="39" ht="14.25" customHeight="1" spans="1:26">
      <c r="A39" s="27">
        <v>202302</v>
      </c>
      <c r="B39" t="s">
        <v>28</v>
      </c>
      <c r="C39" t="s">
        <v>29</v>
      </c>
      <c r="D39" t="s">
        <v>39</v>
      </c>
      <c r="E39" s="38">
        <f t="shared" si="0"/>
        <v>170</v>
      </c>
      <c r="F39" s="21">
        <v>37</v>
      </c>
      <c r="G39" s="27">
        <v>747028124</v>
      </c>
      <c r="H39">
        <v>40</v>
      </c>
      <c r="I39">
        <v>55</v>
      </c>
      <c r="J39">
        <v>46</v>
      </c>
      <c r="K39">
        <v>0.219494704324801</v>
      </c>
      <c r="L39">
        <v>64</v>
      </c>
      <c r="M39">
        <v>12.8250795282705</v>
      </c>
      <c r="N39">
        <v>6</v>
      </c>
      <c r="O39">
        <f t="shared" si="1"/>
        <v>156</v>
      </c>
      <c r="P39" s="21">
        <v>36</v>
      </c>
      <c r="Q39">
        <v>20.1031998535003</v>
      </c>
      <c r="R39">
        <v>4</v>
      </c>
      <c r="S39">
        <v>18.8482038883807</v>
      </c>
      <c r="T39">
        <v>4</v>
      </c>
      <c r="U39">
        <v>101.816958696471</v>
      </c>
      <c r="V39">
        <v>3</v>
      </c>
      <c r="W39" s="32">
        <v>881368627.071456</v>
      </c>
      <c r="X39">
        <v>3</v>
      </c>
      <c r="Y39">
        <f t="shared" si="2"/>
        <v>14</v>
      </c>
      <c r="Z39" s="21">
        <v>17</v>
      </c>
    </row>
    <row r="40" ht="14.25" customHeight="1" spans="1:26">
      <c r="A40" s="27">
        <v>202302</v>
      </c>
      <c r="B40" t="s">
        <v>28</v>
      </c>
      <c r="C40" t="s">
        <v>29</v>
      </c>
      <c r="D40" t="s">
        <v>37</v>
      </c>
      <c r="E40" s="38">
        <f t="shared" si="0"/>
        <v>174</v>
      </c>
      <c r="F40" s="21">
        <v>38</v>
      </c>
      <c r="G40" s="27">
        <v>589093538</v>
      </c>
      <c r="H40">
        <v>48</v>
      </c>
      <c r="I40">
        <v>51.5</v>
      </c>
      <c r="J40">
        <v>47</v>
      </c>
      <c r="K40">
        <v>0.236332943773535</v>
      </c>
      <c r="L40">
        <v>59</v>
      </c>
      <c r="M40">
        <v>12.8250795282705</v>
      </c>
      <c r="N40">
        <v>6</v>
      </c>
      <c r="O40">
        <f t="shared" si="1"/>
        <v>160</v>
      </c>
      <c r="P40" s="21">
        <v>37</v>
      </c>
      <c r="Q40">
        <v>20.1031998535003</v>
      </c>
      <c r="R40">
        <v>4</v>
      </c>
      <c r="S40">
        <v>18.8482038883807</v>
      </c>
      <c r="T40">
        <v>4</v>
      </c>
      <c r="U40">
        <v>101.816958696471</v>
      </c>
      <c r="V40">
        <v>3</v>
      </c>
      <c r="W40" s="32">
        <v>881368627.071456</v>
      </c>
      <c r="X40">
        <v>3</v>
      </c>
      <c r="Y40">
        <f t="shared" si="2"/>
        <v>14</v>
      </c>
      <c r="Z40" s="21">
        <v>17</v>
      </c>
    </row>
    <row r="41" ht="14.25" customHeight="1" spans="1:26">
      <c r="A41" s="27">
        <v>202302</v>
      </c>
      <c r="B41" t="s">
        <v>86</v>
      </c>
      <c r="C41" t="s">
        <v>87</v>
      </c>
      <c r="D41" t="s">
        <v>114</v>
      </c>
      <c r="E41" s="38">
        <f t="shared" si="0"/>
        <v>176</v>
      </c>
      <c r="F41" s="21">
        <v>39</v>
      </c>
      <c r="G41" s="27">
        <v>878721891</v>
      </c>
      <c r="H41">
        <v>35</v>
      </c>
      <c r="I41">
        <v>73</v>
      </c>
      <c r="J41">
        <v>32</v>
      </c>
      <c r="K41">
        <v>0.337531969309462</v>
      </c>
      <c r="L41">
        <v>38</v>
      </c>
      <c r="M41">
        <v>20.0707346019657</v>
      </c>
      <c r="N41">
        <v>64</v>
      </c>
      <c r="O41">
        <f t="shared" si="1"/>
        <v>169</v>
      </c>
      <c r="P41" s="21">
        <v>41</v>
      </c>
      <c r="Q41">
        <v>14.8268358928755</v>
      </c>
      <c r="R41">
        <v>2</v>
      </c>
      <c r="S41">
        <v>23.9469337192894</v>
      </c>
      <c r="T41">
        <v>2</v>
      </c>
      <c r="U41">
        <v>131.505780006586</v>
      </c>
      <c r="V41">
        <v>2</v>
      </c>
      <c r="W41" s="32">
        <v>5922871005.86201</v>
      </c>
      <c r="X41">
        <v>1</v>
      </c>
      <c r="Y41">
        <f t="shared" si="2"/>
        <v>7</v>
      </c>
      <c r="Z41" s="21">
        <v>6</v>
      </c>
    </row>
    <row r="42" ht="14.25" customHeight="1" spans="1:26">
      <c r="A42" s="27">
        <v>202302</v>
      </c>
      <c r="B42" t="s">
        <v>86</v>
      </c>
      <c r="C42" t="s">
        <v>87</v>
      </c>
      <c r="D42" t="s">
        <v>112</v>
      </c>
      <c r="E42" s="38">
        <f t="shared" si="0"/>
        <v>178</v>
      </c>
      <c r="F42" s="21">
        <v>40</v>
      </c>
      <c r="G42" s="27">
        <v>804309266.5</v>
      </c>
      <c r="H42">
        <v>39</v>
      </c>
      <c r="I42">
        <v>65.5</v>
      </c>
      <c r="J42">
        <v>37</v>
      </c>
      <c r="K42">
        <v>0.381443921284558</v>
      </c>
      <c r="L42">
        <v>31</v>
      </c>
      <c r="M42">
        <v>20.0707346019657</v>
      </c>
      <c r="N42">
        <v>64</v>
      </c>
      <c r="O42">
        <f t="shared" si="1"/>
        <v>171</v>
      </c>
      <c r="P42" s="21">
        <v>43</v>
      </c>
      <c r="Q42">
        <v>14.8268358928755</v>
      </c>
      <c r="R42">
        <v>2</v>
      </c>
      <c r="S42">
        <v>23.9469337192894</v>
      </c>
      <c r="T42">
        <v>2</v>
      </c>
      <c r="U42">
        <v>131.505780006586</v>
      </c>
      <c r="V42">
        <v>2</v>
      </c>
      <c r="W42" s="32">
        <v>5922871005.86201</v>
      </c>
      <c r="X42">
        <v>1</v>
      </c>
      <c r="Y42">
        <f t="shared" si="2"/>
        <v>7</v>
      </c>
      <c r="Z42" s="21">
        <v>6</v>
      </c>
    </row>
    <row r="43" ht="14.25" customHeight="1" spans="1:26">
      <c r="A43" s="27">
        <v>202302</v>
      </c>
      <c r="B43" t="s">
        <v>28</v>
      </c>
      <c r="C43" t="s">
        <v>29</v>
      </c>
      <c r="D43" t="s">
        <v>36</v>
      </c>
      <c r="E43" s="38">
        <f t="shared" si="0"/>
        <v>184</v>
      </c>
      <c r="F43" s="21">
        <v>41</v>
      </c>
      <c r="G43" s="32">
        <v>644414871.5</v>
      </c>
      <c r="H43">
        <v>45</v>
      </c>
      <c r="I43">
        <v>50</v>
      </c>
      <c r="J43">
        <v>49</v>
      </c>
      <c r="K43">
        <v>0.179493773977153</v>
      </c>
      <c r="L43">
        <v>70</v>
      </c>
      <c r="M43">
        <v>12.8250795282705</v>
      </c>
      <c r="N43">
        <v>6</v>
      </c>
      <c r="O43">
        <f t="shared" si="1"/>
        <v>170</v>
      </c>
      <c r="P43" s="21">
        <v>42</v>
      </c>
      <c r="Q43">
        <v>20.1031998535003</v>
      </c>
      <c r="R43">
        <v>4</v>
      </c>
      <c r="S43">
        <v>18.8482038883807</v>
      </c>
      <c r="T43">
        <v>4</v>
      </c>
      <c r="U43">
        <v>101.816958696471</v>
      </c>
      <c r="V43">
        <v>3</v>
      </c>
      <c r="W43" s="32">
        <v>881368627.071456</v>
      </c>
      <c r="X43">
        <v>3</v>
      </c>
      <c r="Y43">
        <f t="shared" si="2"/>
        <v>14</v>
      </c>
      <c r="Z43" s="21">
        <v>17</v>
      </c>
    </row>
    <row r="44" ht="14.25" customHeight="1" spans="1:26">
      <c r="A44" s="27">
        <v>202302</v>
      </c>
      <c r="B44" t="s">
        <v>41</v>
      </c>
      <c r="C44" t="s">
        <v>42</v>
      </c>
      <c r="D44" t="s">
        <v>70</v>
      </c>
      <c r="E44" s="38">
        <f t="shared" si="0"/>
        <v>187</v>
      </c>
      <c r="F44" s="21">
        <v>42</v>
      </c>
      <c r="G44" s="32">
        <v>448163057.5</v>
      </c>
      <c r="H44">
        <v>57</v>
      </c>
      <c r="I44">
        <v>41</v>
      </c>
      <c r="J44">
        <v>54</v>
      </c>
      <c r="K44">
        <v>0.499813953488372</v>
      </c>
      <c r="L44">
        <v>10</v>
      </c>
      <c r="M44">
        <v>17.6299038906602</v>
      </c>
      <c r="N44">
        <v>40</v>
      </c>
      <c r="O44">
        <f t="shared" si="1"/>
        <v>161</v>
      </c>
      <c r="P44" s="21">
        <v>39</v>
      </c>
      <c r="Q44">
        <v>20.8273782421227</v>
      </c>
      <c r="R44">
        <v>5</v>
      </c>
      <c r="S44">
        <v>-17.9522980294866</v>
      </c>
      <c r="T44">
        <v>7</v>
      </c>
      <c r="U44">
        <v>-85.102804255809</v>
      </c>
      <c r="V44">
        <v>7</v>
      </c>
      <c r="W44" s="32">
        <v>-1284530607.05974</v>
      </c>
      <c r="X44">
        <v>7</v>
      </c>
      <c r="Y44">
        <f t="shared" si="2"/>
        <v>26</v>
      </c>
      <c r="Z44" s="21">
        <v>59</v>
      </c>
    </row>
    <row r="45" ht="14.25" customHeight="1" spans="1:26">
      <c r="A45" s="27">
        <v>202302</v>
      </c>
      <c r="B45" t="s">
        <v>28</v>
      </c>
      <c r="C45" t="s">
        <v>29</v>
      </c>
      <c r="D45" t="s">
        <v>34</v>
      </c>
      <c r="E45" s="38">
        <f t="shared" si="0"/>
        <v>188</v>
      </c>
      <c r="F45" s="21">
        <v>43</v>
      </c>
      <c r="G45" s="27">
        <v>558047337</v>
      </c>
      <c r="H45">
        <v>50</v>
      </c>
      <c r="I45">
        <v>44.5</v>
      </c>
      <c r="J45">
        <v>52</v>
      </c>
      <c r="K45">
        <v>0.216042795765353</v>
      </c>
      <c r="L45">
        <v>66</v>
      </c>
      <c r="M45">
        <v>12.8250795282705</v>
      </c>
      <c r="N45">
        <v>6</v>
      </c>
      <c r="O45">
        <f t="shared" si="1"/>
        <v>174</v>
      </c>
      <c r="P45" s="21">
        <v>45</v>
      </c>
      <c r="Q45">
        <v>20.1031998535003</v>
      </c>
      <c r="R45">
        <v>4</v>
      </c>
      <c r="S45">
        <v>18.8482038883807</v>
      </c>
      <c r="T45">
        <v>4</v>
      </c>
      <c r="U45">
        <v>101.816958696471</v>
      </c>
      <c r="V45">
        <v>3</v>
      </c>
      <c r="W45" s="32">
        <v>881368627.071456</v>
      </c>
      <c r="X45">
        <v>3</v>
      </c>
      <c r="Y45">
        <f t="shared" si="2"/>
        <v>14</v>
      </c>
      <c r="Z45" s="21">
        <v>17</v>
      </c>
    </row>
    <row r="46" ht="14.25" customHeight="1" spans="1:26">
      <c r="A46" s="27">
        <v>202302</v>
      </c>
      <c r="B46" t="s">
        <v>41</v>
      </c>
      <c r="C46" t="s">
        <v>42</v>
      </c>
      <c r="D46" t="s">
        <v>52</v>
      </c>
      <c r="E46" s="38">
        <f t="shared" si="0"/>
        <v>190</v>
      </c>
      <c r="F46" s="21">
        <v>43</v>
      </c>
      <c r="G46" s="32">
        <v>956309811</v>
      </c>
      <c r="H46">
        <v>33</v>
      </c>
      <c r="I46">
        <v>57</v>
      </c>
      <c r="J46">
        <v>42</v>
      </c>
      <c r="K46">
        <v>0.295488589303022</v>
      </c>
      <c r="L46">
        <v>49</v>
      </c>
      <c r="M46">
        <v>17.6299038906602</v>
      </c>
      <c r="N46">
        <v>40</v>
      </c>
      <c r="O46">
        <f t="shared" si="1"/>
        <v>164</v>
      </c>
      <c r="P46" s="21">
        <v>40</v>
      </c>
      <c r="Q46">
        <v>20.8273782421227</v>
      </c>
      <c r="R46">
        <v>5</v>
      </c>
      <c r="S46">
        <v>-17.9522980294866</v>
      </c>
      <c r="T46">
        <v>7</v>
      </c>
      <c r="U46">
        <v>-85.102804255809</v>
      </c>
      <c r="V46">
        <v>7</v>
      </c>
      <c r="W46" s="32">
        <v>-1284530607.05974</v>
      </c>
      <c r="X46">
        <v>7</v>
      </c>
      <c r="Y46">
        <f t="shared" si="2"/>
        <v>26</v>
      </c>
      <c r="Z46" s="21">
        <v>59</v>
      </c>
    </row>
    <row r="47" ht="14.25" customHeight="1" spans="1:26">
      <c r="A47" s="27">
        <v>202302</v>
      </c>
      <c r="B47" t="s">
        <v>61</v>
      </c>
      <c r="C47" t="s">
        <v>62</v>
      </c>
      <c r="D47" t="s">
        <v>95</v>
      </c>
      <c r="E47" s="38">
        <f t="shared" si="0"/>
        <v>191</v>
      </c>
      <c r="F47" s="21">
        <v>45</v>
      </c>
      <c r="G47" s="27">
        <v>876385359.5</v>
      </c>
      <c r="H47">
        <v>36</v>
      </c>
      <c r="I47">
        <v>71</v>
      </c>
      <c r="J47">
        <v>34</v>
      </c>
      <c r="K47">
        <v>0.304465212876427</v>
      </c>
      <c r="L47">
        <v>47</v>
      </c>
      <c r="M47">
        <v>17.7330026817565</v>
      </c>
      <c r="N47">
        <v>56</v>
      </c>
      <c r="O47">
        <f t="shared" si="1"/>
        <v>173</v>
      </c>
      <c r="P47" s="21">
        <v>44</v>
      </c>
      <c r="Q47">
        <v>18.180746821652</v>
      </c>
      <c r="R47">
        <v>3</v>
      </c>
      <c r="S47">
        <v>8.03106977130167</v>
      </c>
      <c r="T47">
        <v>5</v>
      </c>
      <c r="U47">
        <v>40.915725083879</v>
      </c>
      <c r="V47">
        <v>5</v>
      </c>
      <c r="W47" s="32">
        <v>780910798.995667</v>
      </c>
      <c r="X47">
        <v>5</v>
      </c>
      <c r="Y47">
        <f t="shared" si="2"/>
        <v>18</v>
      </c>
      <c r="Z47" s="21">
        <v>39</v>
      </c>
    </row>
    <row r="48" ht="14.25" customHeight="1" spans="1:26">
      <c r="A48" s="27">
        <v>202302</v>
      </c>
      <c r="B48" t="s">
        <v>28</v>
      </c>
      <c r="C48" t="s">
        <v>29</v>
      </c>
      <c r="D48" t="s">
        <v>35</v>
      </c>
      <c r="E48" s="38">
        <f t="shared" si="0"/>
        <v>197</v>
      </c>
      <c r="F48" s="21">
        <v>46</v>
      </c>
      <c r="G48" s="32">
        <v>412300958.5</v>
      </c>
      <c r="H48">
        <v>59</v>
      </c>
      <c r="I48">
        <v>30</v>
      </c>
      <c r="J48">
        <v>62</v>
      </c>
      <c r="K48">
        <v>0.258917493796526</v>
      </c>
      <c r="L48">
        <v>56</v>
      </c>
      <c r="M48">
        <v>12.8250795282705</v>
      </c>
      <c r="N48">
        <v>6</v>
      </c>
      <c r="O48">
        <f t="shared" si="1"/>
        <v>183</v>
      </c>
      <c r="P48" s="21">
        <v>47</v>
      </c>
      <c r="Q48">
        <v>20.1031998535003</v>
      </c>
      <c r="R48">
        <v>4</v>
      </c>
      <c r="S48">
        <v>18.8482038883807</v>
      </c>
      <c r="T48">
        <v>4</v>
      </c>
      <c r="U48">
        <v>101.816958696471</v>
      </c>
      <c r="V48">
        <v>3</v>
      </c>
      <c r="W48" s="32">
        <v>881368627.071456</v>
      </c>
      <c r="X48">
        <v>3</v>
      </c>
      <c r="Y48">
        <f t="shared" si="2"/>
        <v>14</v>
      </c>
      <c r="Z48" s="21">
        <v>17</v>
      </c>
    </row>
    <row r="49" ht="14.25" customHeight="1" spans="1:26">
      <c r="A49" s="27">
        <v>202302</v>
      </c>
      <c r="B49" t="s">
        <v>28</v>
      </c>
      <c r="C49" t="s">
        <v>29</v>
      </c>
      <c r="D49" t="s">
        <v>30</v>
      </c>
      <c r="E49" s="38">
        <f t="shared" si="0"/>
        <v>201</v>
      </c>
      <c r="F49" s="21">
        <v>47</v>
      </c>
      <c r="G49" s="32">
        <v>493257477</v>
      </c>
      <c r="H49">
        <v>51</v>
      </c>
      <c r="I49">
        <v>34.5</v>
      </c>
      <c r="J49">
        <v>57</v>
      </c>
      <c r="K49">
        <v>0.164982191238698</v>
      </c>
      <c r="L49">
        <v>73</v>
      </c>
      <c r="M49">
        <v>12.8250795282705</v>
      </c>
      <c r="N49">
        <v>6</v>
      </c>
      <c r="O49">
        <f t="shared" si="1"/>
        <v>187</v>
      </c>
      <c r="P49" s="21">
        <v>50</v>
      </c>
      <c r="Q49">
        <v>20.1031998535003</v>
      </c>
      <c r="R49">
        <v>4</v>
      </c>
      <c r="S49">
        <v>18.8482038883807</v>
      </c>
      <c r="T49">
        <v>4</v>
      </c>
      <c r="U49">
        <v>101.816958696471</v>
      </c>
      <c r="V49">
        <v>3</v>
      </c>
      <c r="W49" s="32">
        <v>881368627.071456</v>
      </c>
      <c r="X49">
        <v>3</v>
      </c>
      <c r="Y49">
        <f t="shared" si="2"/>
        <v>14</v>
      </c>
      <c r="Z49" s="21">
        <v>17</v>
      </c>
    </row>
    <row r="50" ht="14.25" customHeight="1" spans="1:26">
      <c r="A50" s="27">
        <v>202302</v>
      </c>
      <c r="B50" t="s">
        <v>61</v>
      </c>
      <c r="C50" t="s">
        <v>62</v>
      </c>
      <c r="D50" t="s">
        <v>93</v>
      </c>
      <c r="E50" s="38">
        <f t="shared" si="0"/>
        <v>202</v>
      </c>
      <c r="F50" s="21">
        <v>48</v>
      </c>
      <c r="G50" s="32">
        <v>743140352.5</v>
      </c>
      <c r="H50">
        <v>41</v>
      </c>
      <c r="I50">
        <v>60</v>
      </c>
      <c r="J50">
        <v>39</v>
      </c>
      <c r="K50">
        <v>0.298085901027077</v>
      </c>
      <c r="L50">
        <v>48</v>
      </c>
      <c r="M50">
        <v>17.7330026817565</v>
      </c>
      <c r="N50">
        <v>56</v>
      </c>
      <c r="O50">
        <f t="shared" si="1"/>
        <v>184</v>
      </c>
      <c r="P50" s="21">
        <v>49</v>
      </c>
      <c r="Q50">
        <v>18.180746821652</v>
      </c>
      <c r="R50">
        <v>3</v>
      </c>
      <c r="S50">
        <v>8.03106977130167</v>
      </c>
      <c r="T50">
        <v>5</v>
      </c>
      <c r="U50">
        <v>40.915725083879</v>
      </c>
      <c r="V50">
        <v>5</v>
      </c>
      <c r="W50" s="32">
        <v>780910798.995667</v>
      </c>
      <c r="X50">
        <v>5</v>
      </c>
      <c r="Y50">
        <f t="shared" si="2"/>
        <v>18</v>
      </c>
      <c r="Z50" s="21">
        <v>39</v>
      </c>
    </row>
    <row r="51" ht="14.25" customHeight="1" spans="1:26">
      <c r="A51" s="27">
        <v>202302</v>
      </c>
      <c r="B51" t="s">
        <v>41</v>
      </c>
      <c r="C51" t="s">
        <v>42</v>
      </c>
      <c r="D51" t="s">
        <v>104</v>
      </c>
      <c r="E51" s="38">
        <f t="shared" si="0"/>
        <v>204</v>
      </c>
      <c r="F51" s="21">
        <v>49</v>
      </c>
      <c r="G51" s="32">
        <v>409304650.5</v>
      </c>
      <c r="H51">
        <v>60</v>
      </c>
      <c r="I51">
        <v>57</v>
      </c>
      <c r="J51">
        <v>42</v>
      </c>
      <c r="K51">
        <v>0.347789115646258</v>
      </c>
      <c r="L51">
        <v>36</v>
      </c>
      <c r="M51">
        <v>17.6299038906602</v>
      </c>
      <c r="N51">
        <v>40</v>
      </c>
      <c r="O51">
        <f t="shared" si="1"/>
        <v>178</v>
      </c>
      <c r="P51" s="21">
        <v>46</v>
      </c>
      <c r="Q51">
        <v>20.8273782421227</v>
      </c>
      <c r="R51">
        <v>5</v>
      </c>
      <c r="S51">
        <v>-17.9522980294866</v>
      </c>
      <c r="T51">
        <v>7</v>
      </c>
      <c r="U51">
        <v>-85.102804255809</v>
      </c>
      <c r="V51">
        <v>7</v>
      </c>
      <c r="W51" s="32">
        <v>-1284530607.05974</v>
      </c>
      <c r="X51">
        <v>7</v>
      </c>
      <c r="Y51">
        <f t="shared" si="2"/>
        <v>26</v>
      </c>
      <c r="Z51" s="21">
        <v>59</v>
      </c>
    </row>
    <row r="52" ht="14.25" customHeight="1" spans="1:26">
      <c r="A52" s="27">
        <v>202302</v>
      </c>
      <c r="B52" t="s">
        <v>61</v>
      </c>
      <c r="C52" t="s">
        <v>62</v>
      </c>
      <c r="D52" t="s">
        <v>92</v>
      </c>
      <c r="E52" s="38">
        <f t="shared" si="0"/>
        <v>205</v>
      </c>
      <c r="F52" s="21">
        <v>49</v>
      </c>
      <c r="G52" s="27">
        <v>1062018267.5</v>
      </c>
      <c r="H52">
        <v>30</v>
      </c>
      <c r="I52">
        <v>59.5</v>
      </c>
      <c r="J52">
        <v>40</v>
      </c>
      <c r="K52">
        <v>0.231005291005291</v>
      </c>
      <c r="L52">
        <v>61</v>
      </c>
      <c r="M52">
        <v>17.7330026817565</v>
      </c>
      <c r="N52">
        <v>56</v>
      </c>
      <c r="O52">
        <f t="shared" si="1"/>
        <v>187</v>
      </c>
      <c r="P52" s="21">
        <v>50</v>
      </c>
      <c r="Q52">
        <v>18.180746821652</v>
      </c>
      <c r="R52">
        <v>3</v>
      </c>
      <c r="S52">
        <v>8.03106977130167</v>
      </c>
      <c r="T52">
        <v>5</v>
      </c>
      <c r="U52">
        <v>40.915725083879</v>
      </c>
      <c r="V52">
        <v>5</v>
      </c>
      <c r="W52" s="32">
        <v>780910798.995667</v>
      </c>
      <c r="X52">
        <v>5</v>
      </c>
      <c r="Y52">
        <f t="shared" si="2"/>
        <v>18</v>
      </c>
      <c r="Z52" s="21">
        <v>39</v>
      </c>
    </row>
    <row r="53" ht="14.25" customHeight="1" spans="1:26">
      <c r="A53" s="27">
        <v>202302</v>
      </c>
      <c r="B53" t="s">
        <v>61</v>
      </c>
      <c r="C53" t="s">
        <v>62</v>
      </c>
      <c r="D53" t="s">
        <v>105</v>
      </c>
      <c r="E53" s="38">
        <f t="shared" si="0"/>
        <v>205</v>
      </c>
      <c r="F53" s="21">
        <v>51</v>
      </c>
      <c r="G53" s="32">
        <v>689561501.5</v>
      </c>
      <c r="H53">
        <v>43</v>
      </c>
      <c r="I53">
        <v>51</v>
      </c>
      <c r="J53">
        <v>48</v>
      </c>
      <c r="K53">
        <v>0.327587424938184</v>
      </c>
      <c r="L53">
        <v>40</v>
      </c>
      <c r="M53">
        <v>17.7330026817565</v>
      </c>
      <c r="N53">
        <v>56</v>
      </c>
      <c r="O53">
        <f t="shared" si="1"/>
        <v>187</v>
      </c>
      <c r="P53" s="21">
        <v>50</v>
      </c>
      <c r="Q53">
        <v>18.180746821652</v>
      </c>
      <c r="R53">
        <v>3</v>
      </c>
      <c r="S53">
        <v>8.03106977130167</v>
      </c>
      <c r="T53">
        <v>5</v>
      </c>
      <c r="U53">
        <v>40.915725083879</v>
      </c>
      <c r="V53">
        <v>5</v>
      </c>
      <c r="W53" s="32">
        <v>780910798.995667</v>
      </c>
      <c r="X53">
        <v>5</v>
      </c>
      <c r="Y53">
        <f t="shared" si="2"/>
        <v>18</v>
      </c>
      <c r="Z53" s="21">
        <v>39</v>
      </c>
    </row>
    <row r="54" ht="14.25" customHeight="1" spans="1:26">
      <c r="A54" s="27">
        <v>202302</v>
      </c>
      <c r="B54" t="s">
        <v>100</v>
      </c>
      <c r="C54" t="s">
        <v>101</v>
      </c>
      <c r="D54" t="s">
        <v>102</v>
      </c>
      <c r="E54" s="38">
        <f t="shared" si="0"/>
        <v>206</v>
      </c>
      <c r="F54" s="21">
        <v>52</v>
      </c>
      <c r="G54" s="27">
        <v>166932178.5</v>
      </c>
      <c r="H54">
        <v>73</v>
      </c>
      <c r="I54">
        <v>11.5</v>
      </c>
      <c r="J54">
        <v>74</v>
      </c>
      <c r="K54">
        <v>0.278313253012048</v>
      </c>
      <c r="L54">
        <v>53</v>
      </c>
      <c r="M54">
        <v>10.6818114741645</v>
      </c>
      <c r="N54">
        <v>1</v>
      </c>
      <c r="O54">
        <f t="shared" si="1"/>
        <v>201</v>
      </c>
      <c r="P54" s="21">
        <v>58</v>
      </c>
      <c r="Q54">
        <v>14.0855931494857</v>
      </c>
      <c r="R54">
        <v>1</v>
      </c>
      <c r="S54">
        <v>29.4495711909575</v>
      </c>
      <c r="T54">
        <v>1</v>
      </c>
      <c r="U54">
        <v>181.847011208915</v>
      </c>
      <c r="V54">
        <v>1</v>
      </c>
      <c r="W54" s="32">
        <v>3466813550.10016</v>
      </c>
      <c r="X54">
        <v>2</v>
      </c>
      <c r="Y54">
        <f t="shared" si="2"/>
        <v>5</v>
      </c>
      <c r="Z54" s="21">
        <v>1</v>
      </c>
    </row>
    <row r="55" ht="14.25" customHeight="1" spans="1:26">
      <c r="A55" s="27">
        <v>202302</v>
      </c>
      <c r="B55" t="s">
        <v>61</v>
      </c>
      <c r="C55" t="s">
        <v>62</v>
      </c>
      <c r="D55" t="s">
        <v>76</v>
      </c>
      <c r="E55" s="38">
        <f t="shared" si="0"/>
        <v>208</v>
      </c>
      <c r="F55" s="21">
        <v>53</v>
      </c>
      <c r="G55" s="32">
        <v>820497139</v>
      </c>
      <c r="H55">
        <v>38</v>
      </c>
      <c r="I55">
        <v>58.5</v>
      </c>
      <c r="J55">
        <v>41</v>
      </c>
      <c r="K55">
        <v>0.261418269230769</v>
      </c>
      <c r="L55">
        <v>55</v>
      </c>
      <c r="M55">
        <v>17.7330026817565</v>
      </c>
      <c r="N55">
        <v>56</v>
      </c>
      <c r="O55">
        <f t="shared" si="1"/>
        <v>190</v>
      </c>
      <c r="P55" s="21">
        <v>53</v>
      </c>
      <c r="Q55">
        <v>18.180746821652</v>
      </c>
      <c r="R55">
        <v>3</v>
      </c>
      <c r="S55">
        <v>8.03106977130167</v>
      </c>
      <c r="T55">
        <v>5</v>
      </c>
      <c r="U55">
        <v>40.915725083879</v>
      </c>
      <c r="V55">
        <v>5</v>
      </c>
      <c r="W55" s="32">
        <v>780910798.995667</v>
      </c>
      <c r="X55">
        <v>5</v>
      </c>
      <c r="Y55">
        <f t="shared" si="2"/>
        <v>18</v>
      </c>
      <c r="Z55" s="21">
        <v>39</v>
      </c>
    </row>
    <row r="56" ht="14.25" customHeight="1" spans="1:26">
      <c r="A56" s="27">
        <v>202302</v>
      </c>
      <c r="B56" t="s">
        <v>41</v>
      </c>
      <c r="C56" t="s">
        <v>42</v>
      </c>
      <c r="D56" t="s">
        <v>69</v>
      </c>
      <c r="E56" s="38">
        <f t="shared" si="0"/>
        <v>209</v>
      </c>
      <c r="F56" s="21">
        <v>53</v>
      </c>
      <c r="G56" s="32">
        <v>291533754</v>
      </c>
      <c r="H56">
        <v>68</v>
      </c>
      <c r="I56">
        <v>27</v>
      </c>
      <c r="J56">
        <v>66</v>
      </c>
      <c r="K56">
        <v>0.518408981168517</v>
      </c>
      <c r="L56">
        <v>9</v>
      </c>
      <c r="M56">
        <v>17.6299038906602</v>
      </c>
      <c r="N56">
        <v>40</v>
      </c>
      <c r="O56">
        <f t="shared" si="1"/>
        <v>183</v>
      </c>
      <c r="P56" s="21">
        <v>47</v>
      </c>
      <c r="Q56">
        <v>20.8273782421227</v>
      </c>
      <c r="R56">
        <v>5</v>
      </c>
      <c r="S56">
        <v>-17.9522980294866</v>
      </c>
      <c r="T56">
        <v>7</v>
      </c>
      <c r="U56">
        <v>-85.102804255809</v>
      </c>
      <c r="V56">
        <v>7</v>
      </c>
      <c r="W56" s="32">
        <v>-1284530607.05974</v>
      </c>
      <c r="X56">
        <v>7</v>
      </c>
      <c r="Y56">
        <f t="shared" si="2"/>
        <v>26</v>
      </c>
      <c r="Z56" s="21">
        <v>59</v>
      </c>
    </row>
    <row r="57" ht="14.25" customHeight="1" spans="1:26">
      <c r="A57" s="27">
        <v>202302</v>
      </c>
      <c r="B57" t="s">
        <v>28</v>
      </c>
      <c r="C57" t="s">
        <v>29</v>
      </c>
      <c r="D57" t="s">
        <v>33</v>
      </c>
      <c r="E57" s="38">
        <f t="shared" si="0"/>
        <v>209</v>
      </c>
      <c r="F57" s="21">
        <v>55</v>
      </c>
      <c r="G57" s="32">
        <v>287022602.5</v>
      </c>
      <c r="H57">
        <v>69</v>
      </c>
      <c r="I57">
        <v>22</v>
      </c>
      <c r="J57">
        <v>70</v>
      </c>
      <c r="K57">
        <v>0.286483103879849</v>
      </c>
      <c r="L57">
        <v>50</v>
      </c>
      <c r="M57">
        <v>12.8250795282705</v>
      </c>
      <c r="N57">
        <v>6</v>
      </c>
      <c r="O57">
        <f t="shared" si="1"/>
        <v>195</v>
      </c>
      <c r="P57" s="21">
        <v>56</v>
      </c>
      <c r="Q57">
        <v>20.1031998535003</v>
      </c>
      <c r="R57">
        <v>4</v>
      </c>
      <c r="S57">
        <v>18.8482038883807</v>
      </c>
      <c r="T57">
        <v>4</v>
      </c>
      <c r="U57">
        <v>101.816958696471</v>
      </c>
      <c r="V57">
        <v>3</v>
      </c>
      <c r="W57" s="32">
        <v>881368627.071456</v>
      </c>
      <c r="X57">
        <v>3</v>
      </c>
      <c r="Y57">
        <f t="shared" si="2"/>
        <v>14</v>
      </c>
      <c r="Z57" s="21">
        <v>17</v>
      </c>
    </row>
    <row r="58" ht="14.25" customHeight="1" spans="1:26">
      <c r="A58" s="27">
        <v>202302</v>
      </c>
      <c r="B58" t="s">
        <v>86</v>
      </c>
      <c r="C58" t="s">
        <v>87</v>
      </c>
      <c r="D58" t="s">
        <v>120</v>
      </c>
      <c r="E58" s="38">
        <f t="shared" si="0"/>
        <v>213</v>
      </c>
      <c r="F58" s="21">
        <v>56</v>
      </c>
      <c r="G58" s="27">
        <v>425683769</v>
      </c>
      <c r="H58">
        <v>58</v>
      </c>
      <c r="I58">
        <v>46.5</v>
      </c>
      <c r="J58">
        <v>50</v>
      </c>
      <c r="K58">
        <v>0.359342488555971</v>
      </c>
      <c r="L58">
        <v>34</v>
      </c>
      <c r="M58">
        <v>20.0707346019657</v>
      </c>
      <c r="N58">
        <v>64</v>
      </c>
      <c r="O58">
        <f t="shared" si="1"/>
        <v>206</v>
      </c>
      <c r="P58" s="21">
        <v>62</v>
      </c>
      <c r="Q58">
        <v>14.8268358928755</v>
      </c>
      <c r="R58">
        <v>2</v>
      </c>
      <c r="S58">
        <v>23.9469337192894</v>
      </c>
      <c r="T58">
        <v>2</v>
      </c>
      <c r="U58">
        <v>131.505780006586</v>
      </c>
      <c r="V58">
        <v>2</v>
      </c>
      <c r="W58" s="32">
        <v>5922871005.86201</v>
      </c>
      <c r="X58">
        <v>1</v>
      </c>
      <c r="Y58">
        <f t="shared" si="2"/>
        <v>7</v>
      </c>
      <c r="Z58" s="21">
        <v>6</v>
      </c>
    </row>
    <row r="59" ht="14.25" customHeight="1" spans="1:26">
      <c r="A59" s="27">
        <v>202302</v>
      </c>
      <c r="B59" t="s">
        <v>86</v>
      </c>
      <c r="C59" t="s">
        <v>87</v>
      </c>
      <c r="D59" t="s">
        <v>113</v>
      </c>
      <c r="E59" s="38">
        <f t="shared" si="0"/>
        <v>213</v>
      </c>
      <c r="F59" s="21">
        <v>57</v>
      </c>
      <c r="G59" s="32">
        <v>475933403.5</v>
      </c>
      <c r="H59">
        <v>54</v>
      </c>
      <c r="I59">
        <v>39</v>
      </c>
      <c r="J59">
        <v>56</v>
      </c>
      <c r="K59">
        <v>0.374296435272045</v>
      </c>
      <c r="L59">
        <v>32</v>
      </c>
      <c r="M59">
        <v>20.0707346019657</v>
      </c>
      <c r="N59">
        <v>64</v>
      </c>
      <c r="O59">
        <f t="shared" si="1"/>
        <v>206</v>
      </c>
      <c r="P59" s="21">
        <v>62</v>
      </c>
      <c r="Q59">
        <v>14.8268358928755</v>
      </c>
      <c r="R59">
        <v>2</v>
      </c>
      <c r="S59">
        <v>23.9469337192894</v>
      </c>
      <c r="T59">
        <v>2</v>
      </c>
      <c r="U59">
        <v>131.505780006586</v>
      </c>
      <c r="V59">
        <v>2</v>
      </c>
      <c r="W59" s="32">
        <v>5922871005.86201</v>
      </c>
      <c r="X59">
        <v>1</v>
      </c>
      <c r="Y59">
        <f t="shared" si="2"/>
        <v>7</v>
      </c>
      <c r="Z59" s="21">
        <v>6</v>
      </c>
    </row>
    <row r="60" ht="14.25" customHeight="1" spans="1:26">
      <c r="A60" s="27">
        <v>202302</v>
      </c>
      <c r="B60" t="s">
        <v>41</v>
      </c>
      <c r="C60" t="s">
        <v>42</v>
      </c>
      <c r="D60" t="s">
        <v>53</v>
      </c>
      <c r="E60" s="38">
        <f t="shared" si="0"/>
        <v>216</v>
      </c>
      <c r="F60" s="21">
        <v>58</v>
      </c>
      <c r="G60" s="32">
        <v>479748194.5</v>
      </c>
      <c r="H60">
        <v>53</v>
      </c>
      <c r="I60">
        <v>40</v>
      </c>
      <c r="J60">
        <v>55</v>
      </c>
      <c r="K60">
        <v>0.321687840290381</v>
      </c>
      <c r="L60">
        <v>42</v>
      </c>
      <c r="M60">
        <v>17.6299038906602</v>
      </c>
      <c r="N60">
        <v>40</v>
      </c>
      <c r="O60">
        <f t="shared" si="1"/>
        <v>190</v>
      </c>
      <c r="P60" s="21">
        <v>53</v>
      </c>
      <c r="Q60">
        <v>20.8273782421227</v>
      </c>
      <c r="R60">
        <v>5</v>
      </c>
      <c r="S60">
        <v>-17.9522980294866</v>
      </c>
      <c r="T60">
        <v>7</v>
      </c>
      <c r="U60">
        <v>-85.102804255809</v>
      </c>
      <c r="V60">
        <v>7</v>
      </c>
      <c r="W60" s="32">
        <v>-1284530607.05974</v>
      </c>
      <c r="X60">
        <v>7</v>
      </c>
      <c r="Y60">
        <f t="shared" si="2"/>
        <v>26</v>
      </c>
      <c r="Z60" s="21">
        <v>59</v>
      </c>
    </row>
    <row r="61" ht="14.25" customHeight="1" spans="1:26">
      <c r="A61" s="27">
        <v>202302</v>
      </c>
      <c r="B61" t="s">
        <v>28</v>
      </c>
      <c r="C61" t="s">
        <v>29</v>
      </c>
      <c r="D61" t="s">
        <v>31</v>
      </c>
      <c r="E61" s="38">
        <f t="shared" si="0"/>
        <v>216</v>
      </c>
      <c r="F61" s="21">
        <v>58</v>
      </c>
      <c r="G61" s="27">
        <v>269667463.5</v>
      </c>
      <c r="H61">
        <v>70</v>
      </c>
      <c r="I61">
        <v>27.5</v>
      </c>
      <c r="J61">
        <v>64</v>
      </c>
      <c r="K61">
        <v>0.229086384071933</v>
      </c>
      <c r="L61">
        <v>62</v>
      </c>
      <c r="M61">
        <v>12.8250795282705</v>
      </c>
      <c r="N61">
        <v>6</v>
      </c>
      <c r="O61">
        <f t="shared" si="1"/>
        <v>202</v>
      </c>
      <c r="P61" s="21">
        <v>60</v>
      </c>
      <c r="Q61">
        <v>20.1031998535003</v>
      </c>
      <c r="R61">
        <v>4</v>
      </c>
      <c r="S61">
        <v>18.8482038883807</v>
      </c>
      <c r="T61">
        <v>4</v>
      </c>
      <c r="U61">
        <v>101.816958696471</v>
      </c>
      <c r="V61">
        <v>3</v>
      </c>
      <c r="W61" s="32">
        <v>881368627.071456</v>
      </c>
      <c r="X61">
        <v>3</v>
      </c>
      <c r="Y61">
        <f t="shared" si="2"/>
        <v>14</v>
      </c>
      <c r="Z61" s="21">
        <v>17</v>
      </c>
    </row>
    <row r="62" ht="14.25" customHeight="1" spans="1:26">
      <c r="A62" s="27">
        <v>202302</v>
      </c>
      <c r="B62" t="s">
        <v>28</v>
      </c>
      <c r="C62" t="s">
        <v>29</v>
      </c>
      <c r="D62" t="s">
        <v>38</v>
      </c>
      <c r="E62" s="38">
        <f t="shared" si="0"/>
        <v>218</v>
      </c>
      <c r="F62" s="21">
        <v>60</v>
      </c>
      <c r="G62" s="27">
        <v>291570478</v>
      </c>
      <c r="H62">
        <v>67</v>
      </c>
      <c r="I62">
        <v>20</v>
      </c>
      <c r="J62">
        <v>71</v>
      </c>
      <c r="K62">
        <v>0.232653061224489</v>
      </c>
      <c r="L62">
        <v>60</v>
      </c>
      <c r="M62">
        <v>12.8250795282705</v>
      </c>
      <c r="N62">
        <v>6</v>
      </c>
      <c r="O62">
        <f t="shared" si="1"/>
        <v>204</v>
      </c>
      <c r="P62" s="21">
        <v>61</v>
      </c>
      <c r="Q62">
        <v>20.1031998535003</v>
      </c>
      <c r="R62">
        <v>4</v>
      </c>
      <c r="S62">
        <v>18.8482038883807</v>
      </c>
      <c r="T62">
        <v>4</v>
      </c>
      <c r="U62">
        <v>101.816958696471</v>
      </c>
      <c r="V62">
        <v>3</v>
      </c>
      <c r="W62" s="32">
        <v>881368627.071456</v>
      </c>
      <c r="X62">
        <v>3</v>
      </c>
      <c r="Y62">
        <f t="shared" si="2"/>
        <v>14</v>
      </c>
      <c r="Z62" s="21">
        <v>17</v>
      </c>
    </row>
    <row r="63" ht="14.25" customHeight="1" spans="1:26">
      <c r="A63" s="27">
        <v>202302</v>
      </c>
      <c r="B63" t="s">
        <v>61</v>
      </c>
      <c r="C63" t="s">
        <v>62</v>
      </c>
      <c r="D63" t="s">
        <v>91</v>
      </c>
      <c r="E63" s="38">
        <f t="shared" si="0"/>
        <v>219</v>
      </c>
      <c r="F63" s="21">
        <v>61</v>
      </c>
      <c r="G63" s="32">
        <v>673056448</v>
      </c>
      <c r="H63">
        <v>44</v>
      </c>
      <c r="I63">
        <v>56</v>
      </c>
      <c r="J63">
        <v>44</v>
      </c>
      <c r="K63">
        <v>0.252418903091103</v>
      </c>
      <c r="L63">
        <v>57</v>
      </c>
      <c r="M63">
        <v>17.7330026817565</v>
      </c>
      <c r="N63">
        <v>56</v>
      </c>
      <c r="O63">
        <f t="shared" si="1"/>
        <v>201</v>
      </c>
      <c r="P63" s="21">
        <v>58</v>
      </c>
      <c r="Q63">
        <v>18.180746821652</v>
      </c>
      <c r="R63">
        <v>3</v>
      </c>
      <c r="S63">
        <v>8.03106977130167</v>
      </c>
      <c r="T63">
        <v>5</v>
      </c>
      <c r="U63">
        <v>40.915725083879</v>
      </c>
      <c r="V63">
        <v>5</v>
      </c>
      <c r="W63" s="32">
        <v>780910798.995667</v>
      </c>
      <c r="X63">
        <v>5</v>
      </c>
      <c r="Y63">
        <f t="shared" si="2"/>
        <v>18</v>
      </c>
      <c r="Z63" s="21">
        <v>39</v>
      </c>
    </row>
    <row r="64" ht="14.25" customHeight="1" spans="1:26">
      <c r="A64" s="27">
        <v>202302</v>
      </c>
      <c r="B64" t="s">
        <v>41</v>
      </c>
      <c r="C64" t="s">
        <v>42</v>
      </c>
      <c r="D64" t="s">
        <v>50</v>
      </c>
      <c r="E64" s="38">
        <f t="shared" si="0"/>
        <v>220</v>
      </c>
      <c r="F64" s="21">
        <v>61</v>
      </c>
      <c r="G64" s="27">
        <v>722739206</v>
      </c>
      <c r="H64">
        <v>42</v>
      </c>
      <c r="I64">
        <v>55.5</v>
      </c>
      <c r="J64">
        <v>45</v>
      </c>
      <c r="K64">
        <v>0.208400537634408</v>
      </c>
      <c r="L64">
        <v>67</v>
      </c>
      <c r="M64">
        <v>17.6299038906602</v>
      </c>
      <c r="N64">
        <v>40</v>
      </c>
      <c r="O64">
        <f t="shared" si="1"/>
        <v>194</v>
      </c>
      <c r="P64" s="21">
        <v>55</v>
      </c>
      <c r="Q64">
        <v>20.8273782421227</v>
      </c>
      <c r="R64">
        <v>5</v>
      </c>
      <c r="S64">
        <v>-17.9522980294866</v>
      </c>
      <c r="T64">
        <v>7</v>
      </c>
      <c r="U64">
        <v>-85.102804255809</v>
      </c>
      <c r="V64">
        <v>7</v>
      </c>
      <c r="W64" s="32">
        <v>-1284530607.05974</v>
      </c>
      <c r="X64">
        <v>7</v>
      </c>
      <c r="Y64">
        <f t="shared" si="2"/>
        <v>26</v>
      </c>
      <c r="Z64" s="21">
        <v>59</v>
      </c>
    </row>
    <row r="65" ht="14.25" customHeight="1" spans="1:26">
      <c r="A65" s="27">
        <v>202302</v>
      </c>
      <c r="B65" t="s">
        <v>41</v>
      </c>
      <c r="C65" t="s">
        <v>42</v>
      </c>
      <c r="D65" t="s">
        <v>60</v>
      </c>
      <c r="E65" s="38">
        <f t="shared" si="0"/>
        <v>225</v>
      </c>
      <c r="F65" s="21">
        <v>61</v>
      </c>
      <c r="G65" s="27">
        <v>397073457</v>
      </c>
      <c r="H65">
        <v>63</v>
      </c>
      <c r="I65">
        <v>46.5</v>
      </c>
      <c r="J65">
        <v>50</v>
      </c>
      <c r="K65">
        <v>0.307396149949341</v>
      </c>
      <c r="L65">
        <v>46</v>
      </c>
      <c r="M65">
        <v>17.6299038906602</v>
      </c>
      <c r="N65">
        <v>40</v>
      </c>
      <c r="O65">
        <f t="shared" si="1"/>
        <v>199</v>
      </c>
      <c r="P65" s="21">
        <v>57</v>
      </c>
      <c r="Q65">
        <v>20.8273782421227</v>
      </c>
      <c r="R65">
        <v>5</v>
      </c>
      <c r="S65">
        <v>-17.9522980294866</v>
      </c>
      <c r="T65">
        <v>7</v>
      </c>
      <c r="U65">
        <v>-85.102804255809</v>
      </c>
      <c r="V65">
        <v>7</v>
      </c>
      <c r="W65" s="32">
        <v>-1284530607.05974</v>
      </c>
      <c r="X65">
        <v>7</v>
      </c>
      <c r="Y65">
        <f t="shared" si="2"/>
        <v>26</v>
      </c>
      <c r="Z65" s="21">
        <v>59</v>
      </c>
    </row>
    <row r="66" ht="14.25" customHeight="1" spans="1:26">
      <c r="A66" s="27">
        <v>202302</v>
      </c>
      <c r="B66" t="s">
        <v>86</v>
      </c>
      <c r="C66" t="s">
        <v>87</v>
      </c>
      <c r="D66" t="s">
        <v>94</v>
      </c>
      <c r="E66" s="38">
        <f t="shared" si="0"/>
        <v>231</v>
      </c>
      <c r="F66" s="21">
        <v>64</v>
      </c>
      <c r="G66" s="27">
        <v>575230922</v>
      </c>
      <c r="H66">
        <v>49</v>
      </c>
      <c r="I66">
        <v>42.5</v>
      </c>
      <c r="J66">
        <v>53</v>
      </c>
      <c r="K66">
        <v>0.239365671641791</v>
      </c>
      <c r="L66">
        <v>58</v>
      </c>
      <c r="M66">
        <v>20.0707346019657</v>
      </c>
      <c r="N66">
        <v>64</v>
      </c>
      <c r="O66">
        <f t="shared" si="1"/>
        <v>224</v>
      </c>
      <c r="P66" s="21">
        <v>68</v>
      </c>
      <c r="Q66">
        <v>14.8268358928755</v>
      </c>
      <c r="R66">
        <v>2</v>
      </c>
      <c r="S66">
        <v>23.9469337192894</v>
      </c>
      <c r="T66">
        <v>2</v>
      </c>
      <c r="U66">
        <v>131.505780006586</v>
      </c>
      <c r="V66">
        <v>2</v>
      </c>
      <c r="W66" s="32">
        <v>5922871005.86201</v>
      </c>
      <c r="X66">
        <v>1</v>
      </c>
      <c r="Y66">
        <f t="shared" si="2"/>
        <v>7</v>
      </c>
      <c r="Z66" s="21">
        <v>6</v>
      </c>
    </row>
    <row r="67" ht="14.25" customHeight="1" spans="1:26">
      <c r="A67" s="27">
        <v>202302</v>
      </c>
      <c r="B67" t="s">
        <v>41</v>
      </c>
      <c r="C67" t="s">
        <v>42</v>
      </c>
      <c r="D67" t="s">
        <v>47</v>
      </c>
      <c r="E67" s="38">
        <f t="shared" ref="E67:E76" si="3">O67+Y67</f>
        <v>233</v>
      </c>
      <c r="F67" s="21">
        <v>65</v>
      </c>
      <c r="G67" s="32">
        <v>367611315.5</v>
      </c>
      <c r="H67">
        <v>64</v>
      </c>
      <c r="I67">
        <v>33</v>
      </c>
      <c r="J67">
        <v>58</v>
      </c>
      <c r="K67">
        <v>0.312179487179487</v>
      </c>
      <c r="L67">
        <v>45</v>
      </c>
      <c r="M67">
        <v>17.6299038906602</v>
      </c>
      <c r="N67">
        <v>40</v>
      </c>
      <c r="O67">
        <f t="shared" ref="O67:O76" si="4">H67+J67+L67+N67</f>
        <v>207</v>
      </c>
      <c r="P67" s="21">
        <v>64</v>
      </c>
      <c r="Q67">
        <v>20.8273782421227</v>
      </c>
      <c r="R67">
        <v>5</v>
      </c>
      <c r="S67">
        <v>-17.9522980294866</v>
      </c>
      <c r="T67">
        <v>7</v>
      </c>
      <c r="U67">
        <v>-85.102804255809</v>
      </c>
      <c r="V67">
        <v>7</v>
      </c>
      <c r="W67" s="32">
        <v>-1284530607.05974</v>
      </c>
      <c r="X67">
        <v>7</v>
      </c>
      <c r="Y67">
        <f t="shared" ref="Y67:Y76" si="5">R67+T67+V67+X67</f>
        <v>26</v>
      </c>
      <c r="Z67" s="21">
        <v>59</v>
      </c>
    </row>
    <row r="68" ht="14.25" customHeight="1" spans="1:26">
      <c r="A68" s="27">
        <v>202302</v>
      </c>
      <c r="B68" t="s">
        <v>41</v>
      </c>
      <c r="C68" t="s">
        <v>42</v>
      </c>
      <c r="D68" t="s">
        <v>48</v>
      </c>
      <c r="E68" s="38">
        <f t="shared" si="3"/>
        <v>237</v>
      </c>
      <c r="F68" s="21">
        <v>66</v>
      </c>
      <c r="G68" s="27">
        <v>364942400</v>
      </c>
      <c r="H68">
        <v>65</v>
      </c>
      <c r="I68">
        <v>26.5</v>
      </c>
      <c r="J68">
        <v>67</v>
      </c>
      <c r="K68">
        <v>0.332765151515151</v>
      </c>
      <c r="L68">
        <v>39</v>
      </c>
      <c r="M68">
        <v>17.6299038906602</v>
      </c>
      <c r="N68">
        <v>40</v>
      </c>
      <c r="O68">
        <f t="shared" si="4"/>
        <v>211</v>
      </c>
      <c r="P68" s="21">
        <v>65</v>
      </c>
      <c r="Q68">
        <v>20.8273782421227</v>
      </c>
      <c r="R68">
        <v>5</v>
      </c>
      <c r="S68">
        <v>-17.9522980294866</v>
      </c>
      <c r="T68">
        <v>7</v>
      </c>
      <c r="U68">
        <v>-85.102804255809</v>
      </c>
      <c r="V68">
        <v>7</v>
      </c>
      <c r="W68" s="32">
        <v>-1284530607.05974</v>
      </c>
      <c r="X68">
        <v>7</v>
      </c>
      <c r="Y68">
        <f t="shared" si="5"/>
        <v>26</v>
      </c>
      <c r="Z68" s="21">
        <v>59</v>
      </c>
    </row>
    <row r="69" ht="14.25" customHeight="1" spans="1:26">
      <c r="A69" s="27">
        <v>202302</v>
      </c>
      <c r="B69" t="s">
        <v>41</v>
      </c>
      <c r="C69" t="s">
        <v>42</v>
      </c>
      <c r="D69" t="s">
        <v>67</v>
      </c>
      <c r="E69" s="38">
        <f t="shared" si="3"/>
        <v>245</v>
      </c>
      <c r="F69" s="21">
        <v>67</v>
      </c>
      <c r="G69" s="32">
        <v>481958869.5</v>
      </c>
      <c r="H69">
        <v>52</v>
      </c>
      <c r="I69">
        <v>33</v>
      </c>
      <c r="J69">
        <v>58</v>
      </c>
      <c r="K69">
        <v>0.18059595733572</v>
      </c>
      <c r="L69">
        <v>69</v>
      </c>
      <c r="M69">
        <v>17.6299038906602</v>
      </c>
      <c r="N69">
        <v>40</v>
      </c>
      <c r="O69">
        <f t="shared" si="4"/>
        <v>219</v>
      </c>
      <c r="P69" s="21">
        <v>66</v>
      </c>
      <c r="Q69">
        <v>20.8273782421227</v>
      </c>
      <c r="R69">
        <v>5</v>
      </c>
      <c r="S69">
        <v>-17.9522980294866</v>
      </c>
      <c r="T69">
        <v>7</v>
      </c>
      <c r="U69">
        <v>-85.102804255809</v>
      </c>
      <c r="V69">
        <v>7</v>
      </c>
      <c r="W69" s="32">
        <v>-1284530607.05974</v>
      </c>
      <c r="X69">
        <v>7</v>
      </c>
      <c r="Y69">
        <f t="shared" si="5"/>
        <v>26</v>
      </c>
      <c r="Z69" s="21">
        <v>59</v>
      </c>
    </row>
    <row r="70" ht="14.25" customHeight="1" spans="1:26">
      <c r="A70" s="27">
        <v>202302</v>
      </c>
      <c r="B70" t="s">
        <v>41</v>
      </c>
      <c r="C70" t="s">
        <v>42</v>
      </c>
      <c r="D70" t="s">
        <v>49</v>
      </c>
      <c r="E70" s="38">
        <f t="shared" si="3"/>
        <v>247</v>
      </c>
      <c r="F70" s="21">
        <v>68</v>
      </c>
      <c r="G70" s="32">
        <v>247795435.5</v>
      </c>
      <c r="H70">
        <v>71</v>
      </c>
      <c r="I70">
        <v>23</v>
      </c>
      <c r="J70">
        <v>69</v>
      </c>
      <c r="K70">
        <v>0.325412087912087</v>
      </c>
      <c r="L70">
        <v>41</v>
      </c>
      <c r="M70">
        <v>17.6299038906602</v>
      </c>
      <c r="N70">
        <v>40</v>
      </c>
      <c r="O70">
        <f t="shared" si="4"/>
        <v>221</v>
      </c>
      <c r="P70" s="21">
        <v>67</v>
      </c>
      <c r="Q70">
        <v>20.8273782421227</v>
      </c>
      <c r="R70">
        <v>5</v>
      </c>
      <c r="S70">
        <v>-17.9522980294866</v>
      </c>
      <c r="T70">
        <v>7</v>
      </c>
      <c r="U70">
        <v>-85.102804255809</v>
      </c>
      <c r="V70">
        <v>7</v>
      </c>
      <c r="W70" s="32">
        <v>-1284530607.05974</v>
      </c>
      <c r="X70">
        <v>7</v>
      </c>
      <c r="Y70">
        <f t="shared" si="5"/>
        <v>26</v>
      </c>
      <c r="Z70" s="21">
        <v>59</v>
      </c>
    </row>
    <row r="71" ht="14.25" customHeight="1" spans="1:26">
      <c r="A71" s="27">
        <v>202302</v>
      </c>
      <c r="B71" t="s">
        <v>41</v>
      </c>
      <c r="C71" t="s">
        <v>42</v>
      </c>
      <c r="D71" t="s">
        <v>55</v>
      </c>
      <c r="E71" s="38">
        <f t="shared" si="3"/>
        <v>253</v>
      </c>
      <c r="F71" s="21">
        <v>69</v>
      </c>
      <c r="G71" s="32">
        <v>466144729.5</v>
      </c>
      <c r="H71">
        <v>55</v>
      </c>
      <c r="I71">
        <v>30.5</v>
      </c>
      <c r="J71">
        <v>61</v>
      </c>
      <c r="K71">
        <v>0.17802731809824</v>
      </c>
      <c r="L71">
        <v>71</v>
      </c>
      <c r="M71">
        <v>17.6299038906602</v>
      </c>
      <c r="N71">
        <v>40</v>
      </c>
      <c r="O71">
        <f t="shared" si="4"/>
        <v>227</v>
      </c>
      <c r="P71" s="21">
        <v>69</v>
      </c>
      <c r="Q71">
        <v>20.8273782421227</v>
      </c>
      <c r="R71">
        <v>5</v>
      </c>
      <c r="S71">
        <v>-17.9522980294866</v>
      </c>
      <c r="T71">
        <v>7</v>
      </c>
      <c r="U71">
        <v>-85.102804255809</v>
      </c>
      <c r="V71">
        <v>7</v>
      </c>
      <c r="W71" s="32">
        <v>-1284530607.05974</v>
      </c>
      <c r="X71">
        <v>7</v>
      </c>
      <c r="Y71">
        <f t="shared" si="5"/>
        <v>26</v>
      </c>
      <c r="Z71" s="21">
        <v>59</v>
      </c>
    </row>
    <row r="72" ht="14.25" customHeight="1" spans="1:26">
      <c r="A72" s="27">
        <v>202302</v>
      </c>
      <c r="B72" t="s">
        <v>86</v>
      </c>
      <c r="C72" t="s">
        <v>87</v>
      </c>
      <c r="D72" t="s">
        <v>97</v>
      </c>
      <c r="E72" s="38">
        <f t="shared" si="3"/>
        <v>260</v>
      </c>
      <c r="F72" s="21">
        <v>70</v>
      </c>
      <c r="G72" s="32">
        <v>408986347.5</v>
      </c>
      <c r="H72">
        <v>61</v>
      </c>
      <c r="I72">
        <v>29</v>
      </c>
      <c r="J72">
        <v>63</v>
      </c>
      <c r="K72">
        <v>0.216817140547096</v>
      </c>
      <c r="L72">
        <v>65</v>
      </c>
      <c r="M72">
        <v>20.0707346019657</v>
      </c>
      <c r="N72">
        <v>64</v>
      </c>
      <c r="O72">
        <f t="shared" si="4"/>
        <v>253</v>
      </c>
      <c r="P72" s="21">
        <v>72</v>
      </c>
      <c r="Q72">
        <v>14.8268358928755</v>
      </c>
      <c r="R72">
        <v>2</v>
      </c>
      <c r="S72">
        <v>23.9469337192894</v>
      </c>
      <c r="T72">
        <v>2</v>
      </c>
      <c r="U72">
        <v>131.505780006586</v>
      </c>
      <c r="V72">
        <v>2</v>
      </c>
      <c r="W72" s="32">
        <v>5922871005.86201</v>
      </c>
      <c r="X72">
        <v>1</v>
      </c>
      <c r="Y72">
        <f t="shared" si="5"/>
        <v>7</v>
      </c>
      <c r="Z72" s="21">
        <v>6</v>
      </c>
    </row>
    <row r="73" ht="14.25" customHeight="1" spans="1:26">
      <c r="A73" s="27">
        <v>202302</v>
      </c>
      <c r="B73" t="s">
        <v>41</v>
      </c>
      <c r="C73" t="s">
        <v>42</v>
      </c>
      <c r="D73" t="s">
        <v>44</v>
      </c>
      <c r="E73" s="38">
        <f t="shared" si="3"/>
        <v>264</v>
      </c>
      <c r="F73" s="21">
        <v>71</v>
      </c>
      <c r="G73" s="27">
        <v>331338882.5</v>
      </c>
      <c r="H73">
        <v>66</v>
      </c>
      <c r="I73">
        <v>27.5</v>
      </c>
      <c r="J73">
        <v>64</v>
      </c>
      <c r="K73">
        <v>0.193099949264332</v>
      </c>
      <c r="L73">
        <v>68</v>
      </c>
      <c r="M73">
        <v>17.6299038906602</v>
      </c>
      <c r="N73">
        <v>40</v>
      </c>
      <c r="O73">
        <f t="shared" si="4"/>
        <v>238</v>
      </c>
      <c r="P73" s="21">
        <v>70</v>
      </c>
      <c r="Q73">
        <v>20.8273782421227</v>
      </c>
      <c r="R73">
        <v>5</v>
      </c>
      <c r="S73">
        <v>-17.9522980294866</v>
      </c>
      <c r="T73">
        <v>7</v>
      </c>
      <c r="U73">
        <v>-85.102804255809</v>
      </c>
      <c r="V73">
        <v>7</v>
      </c>
      <c r="W73" s="32">
        <v>-1284530607.05974</v>
      </c>
      <c r="X73">
        <v>7</v>
      </c>
      <c r="Y73">
        <f t="shared" si="5"/>
        <v>26</v>
      </c>
      <c r="Z73" s="21">
        <v>59</v>
      </c>
    </row>
    <row r="74" ht="14.25" customHeight="1" spans="1:26">
      <c r="A74" s="27">
        <v>202302</v>
      </c>
      <c r="B74" t="s">
        <v>61</v>
      </c>
      <c r="C74" t="s">
        <v>62</v>
      </c>
      <c r="D74" t="s">
        <v>63</v>
      </c>
      <c r="E74" s="38">
        <f t="shared" si="3"/>
        <v>266</v>
      </c>
      <c r="F74" s="21">
        <v>72</v>
      </c>
      <c r="G74" s="27">
        <v>397152744</v>
      </c>
      <c r="H74">
        <v>62</v>
      </c>
      <c r="I74">
        <v>26.5</v>
      </c>
      <c r="J74">
        <v>67</v>
      </c>
      <c r="K74">
        <v>0.226750372419663</v>
      </c>
      <c r="L74">
        <v>63</v>
      </c>
      <c r="M74">
        <v>17.7330026817565</v>
      </c>
      <c r="N74">
        <v>56</v>
      </c>
      <c r="O74">
        <f t="shared" si="4"/>
        <v>248</v>
      </c>
      <c r="P74" s="21">
        <v>71</v>
      </c>
      <c r="Q74">
        <v>18.180746821652</v>
      </c>
      <c r="R74">
        <v>3</v>
      </c>
      <c r="S74">
        <v>8.03106977130167</v>
      </c>
      <c r="T74">
        <v>5</v>
      </c>
      <c r="U74">
        <v>40.915725083879</v>
      </c>
      <c r="V74">
        <v>5</v>
      </c>
      <c r="W74" s="32">
        <v>780910798.995667</v>
      </c>
      <c r="X74">
        <v>5</v>
      </c>
      <c r="Y74">
        <f t="shared" si="5"/>
        <v>18</v>
      </c>
      <c r="Z74" s="21">
        <v>39</v>
      </c>
    </row>
    <row r="75" ht="14.25" customHeight="1" spans="1:26">
      <c r="A75" s="27">
        <v>202302</v>
      </c>
      <c r="B75" t="s">
        <v>41</v>
      </c>
      <c r="C75" t="s">
        <v>42</v>
      </c>
      <c r="D75" t="s">
        <v>46</v>
      </c>
      <c r="E75" s="38">
        <f t="shared" si="3"/>
        <v>284</v>
      </c>
      <c r="F75" s="21">
        <v>73</v>
      </c>
      <c r="G75" s="32">
        <v>199334408</v>
      </c>
      <c r="H75">
        <v>72</v>
      </c>
      <c r="I75">
        <v>17</v>
      </c>
      <c r="J75">
        <v>72</v>
      </c>
      <c r="K75">
        <v>0.148011033681765</v>
      </c>
      <c r="L75">
        <v>74</v>
      </c>
      <c r="M75">
        <v>17.6299038906602</v>
      </c>
      <c r="N75">
        <v>40</v>
      </c>
      <c r="O75">
        <f t="shared" si="4"/>
        <v>258</v>
      </c>
      <c r="P75" s="21">
        <v>73</v>
      </c>
      <c r="Q75">
        <v>20.8273782421227</v>
      </c>
      <c r="R75">
        <v>5</v>
      </c>
      <c r="S75">
        <v>-17.9522980294866</v>
      </c>
      <c r="T75">
        <v>7</v>
      </c>
      <c r="U75">
        <v>-85.102804255809</v>
      </c>
      <c r="V75">
        <v>7</v>
      </c>
      <c r="W75" s="32">
        <v>-1284530607.05974</v>
      </c>
      <c r="X75">
        <v>7</v>
      </c>
      <c r="Y75">
        <f t="shared" si="5"/>
        <v>26</v>
      </c>
      <c r="Z75" s="21">
        <v>59</v>
      </c>
    </row>
    <row r="76" ht="14.25" customHeight="1" spans="1:26">
      <c r="A76" s="27">
        <v>202302</v>
      </c>
      <c r="B76" t="s">
        <v>41</v>
      </c>
      <c r="C76" t="s">
        <v>42</v>
      </c>
      <c r="D76" t="s">
        <v>43</v>
      </c>
      <c r="E76" s="38">
        <f t="shared" si="3"/>
        <v>285</v>
      </c>
      <c r="F76" s="21">
        <v>74</v>
      </c>
      <c r="G76">
        <v>156703801.5</v>
      </c>
      <c r="H76">
        <v>74</v>
      </c>
      <c r="I76">
        <v>13.5</v>
      </c>
      <c r="J76">
        <v>73</v>
      </c>
      <c r="K76">
        <v>0.176316738816738</v>
      </c>
      <c r="L76">
        <v>72</v>
      </c>
      <c r="M76">
        <v>17.6299038906602</v>
      </c>
      <c r="N76">
        <v>40</v>
      </c>
      <c r="O76">
        <f t="shared" si="4"/>
        <v>259</v>
      </c>
      <c r="P76">
        <v>74</v>
      </c>
      <c r="Q76">
        <v>20.8273782421227</v>
      </c>
      <c r="R76">
        <v>5</v>
      </c>
      <c r="S76">
        <v>-17.9522980294866</v>
      </c>
      <c r="T76">
        <v>7</v>
      </c>
      <c r="U76">
        <v>-85.102804255809</v>
      </c>
      <c r="V76">
        <v>7</v>
      </c>
      <c r="W76">
        <v>-1284530607.05974</v>
      </c>
      <c r="X76">
        <v>7</v>
      </c>
      <c r="Y76">
        <f t="shared" si="5"/>
        <v>26</v>
      </c>
      <c r="Z76" s="21">
        <v>59</v>
      </c>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G1:P1"/>
    <mergeCell ref="Q1:Z1"/>
  </mergeCells>
  <pageMargins left="0.7" right="0.7" top="0.75" bottom="0.75"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75"/>
  <sheetViews>
    <sheetView workbookViewId="0">
      <selection activeCell="A1" sqref="A1"/>
    </sheetView>
  </sheetViews>
  <sheetFormatPr defaultColWidth="14.4333333333333" defaultRowHeight="15" customHeight="1"/>
  <cols>
    <col min="4" max="4" width="40.5666666666667" customWidth="1"/>
    <col min="10" max="10" width="9" customWidth="1"/>
    <col min="11" max="11" width="22.4333333333333" customWidth="1"/>
  </cols>
  <sheetData>
    <row r="1" ht="13.5" customHeight="1" spans="1:14">
      <c r="A1" s="30" t="s">
        <v>2</v>
      </c>
      <c r="B1" s="30" t="s">
        <v>3</v>
      </c>
      <c r="C1" s="30" t="s">
        <v>4</v>
      </c>
      <c r="D1" s="30" t="s">
        <v>5</v>
      </c>
      <c r="E1" s="31" t="s">
        <v>8</v>
      </c>
      <c r="F1" s="31" t="s">
        <v>9</v>
      </c>
      <c r="G1" s="31" t="s">
        <v>10</v>
      </c>
      <c r="H1" s="31" t="s">
        <v>11</v>
      </c>
      <c r="I1" s="31" t="s">
        <v>12</v>
      </c>
      <c r="J1" s="31" t="s">
        <v>13</v>
      </c>
      <c r="K1" s="31" t="s">
        <v>14</v>
      </c>
      <c r="L1" s="31" t="s">
        <v>15</v>
      </c>
      <c r="M1" s="33" t="s">
        <v>16</v>
      </c>
      <c r="N1" s="34" t="s">
        <v>17</v>
      </c>
    </row>
    <row r="2" ht="13.5" customHeight="1" spans="1:14">
      <c r="A2" s="27">
        <v>202302</v>
      </c>
      <c r="B2" t="s">
        <v>28</v>
      </c>
      <c r="C2" t="s">
        <v>29</v>
      </c>
      <c r="D2" t="s">
        <v>89</v>
      </c>
      <c r="E2" s="27">
        <v>2900884736</v>
      </c>
      <c r="F2">
        <v>1</v>
      </c>
      <c r="G2">
        <v>175.5</v>
      </c>
      <c r="H2">
        <v>2</v>
      </c>
      <c r="I2">
        <v>0.472431302270011</v>
      </c>
      <c r="J2">
        <v>11</v>
      </c>
      <c r="K2">
        <v>12.8250795282705</v>
      </c>
      <c r="L2">
        <v>6</v>
      </c>
      <c r="M2">
        <f t="shared" ref="M2:M65" si="0">F2+H2+J2+L2</f>
        <v>20</v>
      </c>
      <c r="N2" s="21">
        <v>1</v>
      </c>
    </row>
    <row r="3" ht="13.5" customHeight="1" spans="1:14">
      <c r="A3" s="27">
        <v>202302</v>
      </c>
      <c r="B3" t="s">
        <v>100</v>
      </c>
      <c r="C3" t="s">
        <v>101</v>
      </c>
      <c r="D3" t="s">
        <v>124</v>
      </c>
      <c r="E3" s="32">
        <v>1521773101.5</v>
      </c>
      <c r="F3">
        <v>15</v>
      </c>
      <c r="G3">
        <v>171</v>
      </c>
      <c r="H3">
        <v>3</v>
      </c>
      <c r="I3">
        <v>0.407776434092223</v>
      </c>
      <c r="J3">
        <v>25</v>
      </c>
      <c r="K3">
        <v>10.6818114741645</v>
      </c>
      <c r="L3">
        <v>1</v>
      </c>
      <c r="M3">
        <f t="shared" si="0"/>
        <v>44</v>
      </c>
      <c r="N3" s="21">
        <v>4</v>
      </c>
    </row>
    <row r="4" ht="13.5" customHeight="1" spans="1:14">
      <c r="A4" s="27">
        <v>202302</v>
      </c>
      <c r="B4" t="s">
        <v>28</v>
      </c>
      <c r="C4" t="s">
        <v>29</v>
      </c>
      <c r="D4" t="s">
        <v>74</v>
      </c>
      <c r="E4" s="27">
        <v>2087842409</v>
      </c>
      <c r="F4">
        <v>9</v>
      </c>
      <c r="G4">
        <v>126.5</v>
      </c>
      <c r="H4">
        <v>11</v>
      </c>
      <c r="I4">
        <v>0.453479853479853</v>
      </c>
      <c r="J4">
        <v>16</v>
      </c>
      <c r="K4">
        <v>12.8250795282705</v>
      </c>
      <c r="L4">
        <v>6</v>
      </c>
      <c r="M4">
        <f t="shared" si="0"/>
        <v>42</v>
      </c>
      <c r="N4" s="21">
        <v>3</v>
      </c>
    </row>
    <row r="5" ht="13.5" customHeight="1" spans="1:14">
      <c r="A5" s="27">
        <v>202302</v>
      </c>
      <c r="B5" t="s">
        <v>28</v>
      </c>
      <c r="C5" t="s">
        <v>29</v>
      </c>
      <c r="D5" t="s">
        <v>83</v>
      </c>
      <c r="E5" s="27">
        <v>2188652717</v>
      </c>
      <c r="F5">
        <v>4</v>
      </c>
      <c r="G5">
        <v>179.5</v>
      </c>
      <c r="H5">
        <v>1</v>
      </c>
      <c r="I5">
        <v>0.369800936447523</v>
      </c>
      <c r="J5">
        <v>33</v>
      </c>
      <c r="K5">
        <v>12.8250795282705</v>
      </c>
      <c r="L5">
        <v>6</v>
      </c>
      <c r="M5">
        <f t="shared" si="0"/>
        <v>44</v>
      </c>
      <c r="N5" s="21">
        <v>4</v>
      </c>
    </row>
    <row r="6" ht="13.5" customHeight="1" spans="1:14">
      <c r="A6" s="27">
        <v>202302</v>
      </c>
      <c r="B6" t="s">
        <v>57</v>
      </c>
      <c r="C6" t="s">
        <v>58</v>
      </c>
      <c r="D6" t="s">
        <v>82</v>
      </c>
      <c r="E6" s="27">
        <v>2548286164</v>
      </c>
      <c r="F6">
        <v>2</v>
      </c>
      <c r="G6">
        <v>152</v>
      </c>
      <c r="H6">
        <v>4</v>
      </c>
      <c r="I6">
        <v>0.555065359477124</v>
      </c>
      <c r="J6">
        <v>7</v>
      </c>
      <c r="K6">
        <v>13.5584816435517</v>
      </c>
      <c r="L6">
        <v>28</v>
      </c>
      <c r="M6">
        <f t="shared" si="0"/>
        <v>41</v>
      </c>
      <c r="N6" s="21">
        <v>2</v>
      </c>
    </row>
    <row r="7" ht="13.5" customHeight="1" spans="1:14">
      <c r="A7" s="27">
        <v>202302</v>
      </c>
      <c r="B7" t="s">
        <v>100</v>
      </c>
      <c r="C7" t="s">
        <v>101</v>
      </c>
      <c r="D7" t="s">
        <v>122</v>
      </c>
      <c r="E7" s="32">
        <v>1283818193.5</v>
      </c>
      <c r="F7">
        <v>21</v>
      </c>
      <c r="G7">
        <v>140</v>
      </c>
      <c r="H7">
        <v>7</v>
      </c>
      <c r="I7">
        <v>0.393272697476237</v>
      </c>
      <c r="J7">
        <v>27</v>
      </c>
      <c r="K7">
        <v>10.6818114741645</v>
      </c>
      <c r="L7">
        <v>1</v>
      </c>
      <c r="M7">
        <f t="shared" si="0"/>
        <v>56</v>
      </c>
      <c r="N7" s="21">
        <v>10</v>
      </c>
    </row>
    <row r="8" ht="13.5" customHeight="1" spans="1:14">
      <c r="A8" s="27">
        <v>202302</v>
      </c>
      <c r="B8" t="s">
        <v>28</v>
      </c>
      <c r="C8" t="s">
        <v>29</v>
      </c>
      <c r="D8" t="s">
        <v>85</v>
      </c>
      <c r="E8" s="32">
        <v>1303398161.5</v>
      </c>
      <c r="F8">
        <v>19</v>
      </c>
      <c r="G8">
        <v>139.5</v>
      </c>
      <c r="H8">
        <v>8</v>
      </c>
      <c r="I8">
        <v>0.447604790419161</v>
      </c>
      <c r="J8">
        <v>19</v>
      </c>
      <c r="K8">
        <v>12.8250795282705</v>
      </c>
      <c r="L8">
        <v>6</v>
      </c>
      <c r="M8">
        <f t="shared" si="0"/>
        <v>52</v>
      </c>
      <c r="N8" s="21">
        <v>7</v>
      </c>
    </row>
    <row r="9" ht="13.5" customHeight="1" spans="1:14">
      <c r="A9" s="27">
        <v>202302</v>
      </c>
      <c r="B9" t="s">
        <v>28</v>
      </c>
      <c r="C9" t="s">
        <v>29</v>
      </c>
      <c r="D9" t="s">
        <v>68</v>
      </c>
      <c r="E9" s="27">
        <v>1910695713</v>
      </c>
      <c r="F9">
        <v>11</v>
      </c>
      <c r="G9">
        <v>113</v>
      </c>
      <c r="H9">
        <v>13</v>
      </c>
      <c r="I9">
        <v>0.414066410812614</v>
      </c>
      <c r="J9">
        <v>24</v>
      </c>
      <c r="K9">
        <v>12.8250795282705</v>
      </c>
      <c r="L9">
        <v>6</v>
      </c>
      <c r="M9">
        <f t="shared" si="0"/>
        <v>54</v>
      </c>
      <c r="N9" s="21">
        <v>9</v>
      </c>
    </row>
    <row r="10" ht="13.5" customHeight="1" spans="1:14">
      <c r="A10" s="27">
        <v>202302</v>
      </c>
      <c r="B10" t="s">
        <v>79</v>
      </c>
      <c r="C10" t="s">
        <v>80</v>
      </c>
      <c r="D10" t="s">
        <v>90</v>
      </c>
      <c r="E10" s="32">
        <v>2123958547.5</v>
      </c>
      <c r="F10">
        <v>7</v>
      </c>
      <c r="G10">
        <v>151.5</v>
      </c>
      <c r="H10">
        <v>5</v>
      </c>
      <c r="I10">
        <v>3.25302419354838</v>
      </c>
      <c r="J10">
        <v>1</v>
      </c>
      <c r="K10">
        <v>14.5392745316432</v>
      </c>
      <c r="L10">
        <v>33</v>
      </c>
      <c r="M10">
        <f t="shared" si="0"/>
        <v>46</v>
      </c>
      <c r="N10" s="21">
        <v>6</v>
      </c>
    </row>
    <row r="11" ht="13.5" customHeight="1" spans="1:14">
      <c r="A11" s="27">
        <v>202302</v>
      </c>
      <c r="B11" t="s">
        <v>57</v>
      </c>
      <c r="C11" t="s">
        <v>58</v>
      </c>
      <c r="D11" t="s">
        <v>77</v>
      </c>
      <c r="E11" s="27">
        <v>2254842049</v>
      </c>
      <c r="F11">
        <v>3</v>
      </c>
      <c r="G11">
        <v>132.5</v>
      </c>
      <c r="H11">
        <v>10</v>
      </c>
      <c r="I11">
        <v>0.464569256082171</v>
      </c>
      <c r="J11">
        <v>12</v>
      </c>
      <c r="K11">
        <v>13.5584816435517</v>
      </c>
      <c r="L11">
        <v>28</v>
      </c>
      <c r="M11">
        <f t="shared" si="0"/>
        <v>53</v>
      </c>
      <c r="N11" s="21">
        <v>8</v>
      </c>
    </row>
    <row r="12" ht="13.5" customHeight="1" spans="1:14">
      <c r="A12" s="27">
        <v>202302</v>
      </c>
      <c r="B12" t="s">
        <v>28</v>
      </c>
      <c r="C12" t="s">
        <v>29</v>
      </c>
      <c r="D12" t="s">
        <v>75</v>
      </c>
      <c r="E12" s="27">
        <v>1147041011.5</v>
      </c>
      <c r="F12">
        <v>24</v>
      </c>
      <c r="G12">
        <v>91.5</v>
      </c>
      <c r="H12">
        <v>17</v>
      </c>
      <c r="I12">
        <v>0.448717948717948</v>
      </c>
      <c r="J12">
        <v>18</v>
      </c>
      <c r="K12">
        <v>12.8250795282705</v>
      </c>
      <c r="L12">
        <v>6</v>
      </c>
      <c r="M12">
        <f t="shared" si="0"/>
        <v>65</v>
      </c>
      <c r="N12" s="21">
        <v>13</v>
      </c>
    </row>
    <row r="13" ht="13.5" customHeight="1" spans="1:14">
      <c r="A13" s="27">
        <v>202302</v>
      </c>
      <c r="B13" t="s">
        <v>100</v>
      </c>
      <c r="C13" t="s">
        <v>101</v>
      </c>
      <c r="D13" t="s">
        <v>118</v>
      </c>
      <c r="E13" s="32">
        <v>987132875</v>
      </c>
      <c r="F13">
        <v>32</v>
      </c>
      <c r="G13">
        <v>90.5</v>
      </c>
      <c r="H13">
        <v>19</v>
      </c>
      <c r="I13">
        <v>0.421778451859341</v>
      </c>
      <c r="J13">
        <v>22</v>
      </c>
      <c r="K13">
        <v>10.6818114741645</v>
      </c>
      <c r="L13">
        <v>1</v>
      </c>
      <c r="M13">
        <f t="shared" si="0"/>
        <v>74</v>
      </c>
      <c r="N13" s="21">
        <v>16</v>
      </c>
    </row>
    <row r="14" ht="13.5" customHeight="1" spans="1:14">
      <c r="A14" s="27">
        <v>202302</v>
      </c>
      <c r="B14" t="s">
        <v>100</v>
      </c>
      <c r="C14" t="s">
        <v>101</v>
      </c>
      <c r="D14" t="s">
        <v>121</v>
      </c>
      <c r="E14" s="32">
        <v>624192741.5</v>
      </c>
      <c r="F14">
        <v>46</v>
      </c>
      <c r="G14">
        <v>82.5</v>
      </c>
      <c r="H14">
        <v>23</v>
      </c>
      <c r="I14">
        <v>0.575123348718764</v>
      </c>
      <c r="J14">
        <v>5</v>
      </c>
      <c r="K14">
        <v>10.6818114741645</v>
      </c>
      <c r="L14">
        <v>1</v>
      </c>
      <c r="M14">
        <f t="shared" si="0"/>
        <v>75</v>
      </c>
      <c r="N14" s="21">
        <v>17</v>
      </c>
    </row>
    <row r="15" ht="13.5" customHeight="1" spans="1:14">
      <c r="A15" s="27">
        <v>202302</v>
      </c>
      <c r="B15" t="s">
        <v>79</v>
      </c>
      <c r="C15" t="s">
        <v>80</v>
      </c>
      <c r="D15" t="s">
        <v>106</v>
      </c>
      <c r="E15" s="27">
        <v>2110776372</v>
      </c>
      <c r="F15">
        <v>8</v>
      </c>
      <c r="G15">
        <v>133.5</v>
      </c>
      <c r="H15">
        <v>9</v>
      </c>
      <c r="I15">
        <v>0.531973684210526</v>
      </c>
      <c r="J15">
        <v>8</v>
      </c>
      <c r="K15">
        <v>14.5392745316432</v>
      </c>
      <c r="L15">
        <v>33</v>
      </c>
      <c r="M15">
        <f t="shared" si="0"/>
        <v>58</v>
      </c>
      <c r="N15" s="21">
        <v>11</v>
      </c>
    </row>
    <row r="16" ht="13.5" customHeight="1" spans="1:14">
      <c r="A16" s="27">
        <v>202302</v>
      </c>
      <c r="B16" t="s">
        <v>57</v>
      </c>
      <c r="C16" t="s">
        <v>58</v>
      </c>
      <c r="D16" t="s">
        <v>73</v>
      </c>
      <c r="E16" s="32">
        <v>1977145358.5</v>
      </c>
      <c r="F16">
        <v>10</v>
      </c>
      <c r="G16">
        <v>146</v>
      </c>
      <c r="H16">
        <v>6</v>
      </c>
      <c r="I16">
        <v>0.440092879256965</v>
      </c>
      <c r="J16">
        <v>20</v>
      </c>
      <c r="K16">
        <v>13.5584816435517</v>
      </c>
      <c r="L16">
        <v>28</v>
      </c>
      <c r="M16">
        <f t="shared" si="0"/>
        <v>64</v>
      </c>
      <c r="N16" s="21">
        <v>12</v>
      </c>
    </row>
    <row r="17" ht="13.5" customHeight="1" spans="1:14">
      <c r="A17" s="27">
        <v>202302</v>
      </c>
      <c r="B17" t="s">
        <v>28</v>
      </c>
      <c r="C17" t="s">
        <v>29</v>
      </c>
      <c r="D17" t="s">
        <v>66</v>
      </c>
      <c r="E17" s="27">
        <v>1415326764</v>
      </c>
      <c r="F17">
        <v>17</v>
      </c>
      <c r="G17">
        <v>83.5</v>
      </c>
      <c r="H17">
        <v>22</v>
      </c>
      <c r="I17">
        <v>0.388431615740218</v>
      </c>
      <c r="J17">
        <v>28</v>
      </c>
      <c r="K17">
        <v>12.8250795282705</v>
      </c>
      <c r="L17">
        <v>6</v>
      </c>
      <c r="M17">
        <f t="shared" si="0"/>
        <v>73</v>
      </c>
      <c r="N17" s="21">
        <v>15</v>
      </c>
    </row>
    <row r="18" ht="13.5" customHeight="1" spans="1:14">
      <c r="A18" s="27">
        <v>202302</v>
      </c>
      <c r="B18" t="s">
        <v>57</v>
      </c>
      <c r="C18" t="s">
        <v>58</v>
      </c>
      <c r="D18" t="s">
        <v>65</v>
      </c>
      <c r="E18" s="32">
        <v>1603098502.5</v>
      </c>
      <c r="F18">
        <v>13</v>
      </c>
      <c r="G18">
        <v>100.5</v>
      </c>
      <c r="H18">
        <v>16</v>
      </c>
      <c r="I18">
        <v>0.461597957357984</v>
      </c>
      <c r="J18">
        <v>14</v>
      </c>
      <c r="K18">
        <v>13.5584816435517</v>
      </c>
      <c r="L18">
        <v>28</v>
      </c>
      <c r="M18">
        <f t="shared" si="0"/>
        <v>71</v>
      </c>
      <c r="N18" s="21">
        <v>14</v>
      </c>
    </row>
    <row r="19" ht="13.5" customHeight="1" spans="1:14">
      <c r="A19" s="27">
        <v>202302</v>
      </c>
      <c r="B19" t="s">
        <v>28</v>
      </c>
      <c r="C19" t="s">
        <v>29</v>
      </c>
      <c r="D19" t="s">
        <v>71</v>
      </c>
      <c r="E19" s="27">
        <v>1631302214</v>
      </c>
      <c r="F19">
        <v>12</v>
      </c>
      <c r="G19">
        <v>108</v>
      </c>
      <c r="H19">
        <v>14</v>
      </c>
      <c r="I19">
        <v>0.3125</v>
      </c>
      <c r="J19">
        <v>44</v>
      </c>
      <c r="K19">
        <v>12.8250795282705</v>
      </c>
      <c r="L19">
        <v>6</v>
      </c>
      <c r="M19">
        <f t="shared" si="0"/>
        <v>76</v>
      </c>
      <c r="N19" s="21">
        <v>18</v>
      </c>
    </row>
    <row r="20" ht="13.5" customHeight="1" spans="1:14">
      <c r="A20" s="27">
        <v>202302</v>
      </c>
      <c r="B20" t="s">
        <v>28</v>
      </c>
      <c r="C20" t="s">
        <v>29</v>
      </c>
      <c r="D20" t="s">
        <v>51</v>
      </c>
      <c r="E20" s="27">
        <v>1222052760</v>
      </c>
      <c r="F20">
        <v>23</v>
      </c>
      <c r="G20">
        <v>90.5</v>
      </c>
      <c r="H20">
        <v>19</v>
      </c>
      <c r="I20">
        <v>0.350246305418719</v>
      </c>
      <c r="J20">
        <v>35</v>
      </c>
      <c r="K20">
        <v>12.8250795282705</v>
      </c>
      <c r="L20">
        <v>6</v>
      </c>
      <c r="M20">
        <f t="shared" si="0"/>
        <v>83</v>
      </c>
      <c r="N20" s="21">
        <v>22</v>
      </c>
    </row>
    <row r="21" ht="13.5" customHeight="1" spans="1:14">
      <c r="A21" s="27">
        <v>202302</v>
      </c>
      <c r="B21" t="s">
        <v>79</v>
      </c>
      <c r="C21" t="s">
        <v>80</v>
      </c>
      <c r="D21" t="s">
        <v>98</v>
      </c>
      <c r="E21" s="32">
        <v>1540904507.5</v>
      </c>
      <c r="F21">
        <v>14</v>
      </c>
      <c r="G21">
        <v>80.5</v>
      </c>
      <c r="H21">
        <v>25</v>
      </c>
      <c r="I21">
        <v>0.892857142857142</v>
      </c>
      <c r="J21">
        <v>4</v>
      </c>
      <c r="K21">
        <v>14.5392745316432</v>
      </c>
      <c r="L21">
        <v>33</v>
      </c>
      <c r="M21">
        <f t="shared" si="0"/>
        <v>76</v>
      </c>
      <c r="N21" s="21">
        <v>18</v>
      </c>
    </row>
    <row r="22" ht="13.5" customHeight="1" spans="1:14">
      <c r="A22" s="27">
        <v>202302</v>
      </c>
      <c r="B22" t="s">
        <v>28</v>
      </c>
      <c r="C22" t="s">
        <v>29</v>
      </c>
      <c r="D22" t="s">
        <v>72</v>
      </c>
      <c r="E22" s="27">
        <v>1092993812.75</v>
      </c>
      <c r="F22">
        <v>27</v>
      </c>
      <c r="G22">
        <v>78.5</v>
      </c>
      <c r="H22">
        <v>27</v>
      </c>
      <c r="I22">
        <v>0.386099040151034</v>
      </c>
      <c r="J22">
        <v>29</v>
      </c>
      <c r="K22">
        <v>12.8250795282705</v>
      </c>
      <c r="L22">
        <v>6</v>
      </c>
      <c r="M22">
        <f t="shared" si="0"/>
        <v>89</v>
      </c>
      <c r="N22" s="21">
        <v>24</v>
      </c>
    </row>
    <row r="23" ht="13.5" customHeight="1" spans="1:14">
      <c r="A23" s="27">
        <v>202302</v>
      </c>
      <c r="B23" t="s">
        <v>79</v>
      </c>
      <c r="C23" t="s">
        <v>80</v>
      </c>
      <c r="D23" t="s">
        <v>108</v>
      </c>
      <c r="E23" s="32">
        <v>2141613157</v>
      </c>
      <c r="F23">
        <v>6</v>
      </c>
      <c r="G23">
        <v>61</v>
      </c>
      <c r="H23">
        <v>38</v>
      </c>
      <c r="I23">
        <v>1.05693548387096</v>
      </c>
      <c r="J23">
        <v>3</v>
      </c>
      <c r="K23">
        <v>14.5392745316432</v>
      </c>
      <c r="L23">
        <v>33</v>
      </c>
      <c r="M23">
        <f t="shared" si="0"/>
        <v>80</v>
      </c>
      <c r="N23" s="21">
        <v>20</v>
      </c>
    </row>
    <row r="24" ht="13.5" customHeight="1" spans="1:14">
      <c r="A24" s="27">
        <v>202302</v>
      </c>
      <c r="B24" t="s">
        <v>79</v>
      </c>
      <c r="C24" t="s">
        <v>80</v>
      </c>
      <c r="D24" t="s">
        <v>81</v>
      </c>
      <c r="E24" s="32">
        <v>1455274978</v>
      </c>
      <c r="F24">
        <v>16</v>
      </c>
      <c r="G24">
        <v>75</v>
      </c>
      <c r="H24">
        <v>30</v>
      </c>
      <c r="I24">
        <v>1.88333333333333</v>
      </c>
      <c r="J24">
        <v>2</v>
      </c>
      <c r="K24">
        <v>14.5392745316432</v>
      </c>
      <c r="L24">
        <v>33</v>
      </c>
      <c r="M24">
        <f t="shared" si="0"/>
        <v>81</v>
      </c>
      <c r="N24" s="21">
        <v>21</v>
      </c>
    </row>
    <row r="25" ht="13.5" customHeight="1" spans="1:14">
      <c r="A25" s="27">
        <v>202302</v>
      </c>
      <c r="B25" t="s">
        <v>79</v>
      </c>
      <c r="C25" t="s">
        <v>80</v>
      </c>
      <c r="D25" t="s">
        <v>96</v>
      </c>
      <c r="E25" s="32">
        <v>1353769674.5</v>
      </c>
      <c r="F25">
        <v>18</v>
      </c>
      <c r="G25">
        <v>125.5</v>
      </c>
      <c r="H25">
        <v>12</v>
      </c>
      <c r="I25">
        <v>0.420470419879839</v>
      </c>
      <c r="J25">
        <v>23</v>
      </c>
      <c r="K25">
        <v>14.5392745316432</v>
      </c>
      <c r="L25">
        <v>33</v>
      </c>
      <c r="M25">
        <f t="shared" si="0"/>
        <v>86</v>
      </c>
      <c r="N25" s="21">
        <v>23</v>
      </c>
    </row>
    <row r="26" ht="13.5" customHeight="1" spans="1:14">
      <c r="A26" s="27">
        <v>202302</v>
      </c>
      <c r="B26" t="s">
        <v>28</v>
      </c>
      <c r="C26" t="s">
        <v>29</v>
      </c>
      <c r="D26" t="s">
        <v>64</v>
      </c>
      <c r="E26" s="27">
        <v>1103249944.5</v>
      </c>
      <c r="F26">
        <v>26</v>
      </c>
      <c r="G26">
        <v>91.5</v>
      </c>
      <c r="H26">
        <v>17</v>
      </c>
      <c r="I26">
        <v>0.270250320924261</v>
      </c>
      <c r="J26">
        <v>54</v>
      </c>
      <c r="K26">
        <v>12.8250795282705</v>
      </c>
      <c r="L26">
        <v>6</v>
      </c>
      <c r="M26">
        <f t="shared" si="0"/>
        <v>103</v>
      </c>
      <c r="N26" s="21">
        <v>25</v>
      </c>
    </row>
    <row r="27" ht="13.5" customHeight="1" spans="1:14">
      <c r="A27" s="27">
        <v>202302</v>
      </c>
      <c r="B27" t="s">
        <v>86</v>
      </c>
      <c r="C27" t="s">
        <v>87</v>
      </c>
      <c r="D27" t="s">
        <v>123</v>
      </c>
      <c r="E27" s="27">
        <v>1227024080</v>
      </c>
      <c r="F27">
        <v>22</v>
      </c>
      <c r="G27">
        <v>101.5</v>
      </c>
      <c r="H27">
        <v>15</v>
      </c>
      <c r="I27">
        <v>0.433884872080089</v>
      </c>
      <c r="J27">
        <v>21</v>
      </c>
      <c r="K27">
        <v>20.0707346019657</v>
      </c>
      <c r="L27">
        <v>64</v>
      </c>
      <c r="M27">
        <f t="shared" si="0"/>
        <v>122</v>
      </c>
      <c r="N27" s="21">
        <v>29</v>
      </c>
    </row>
    <row r="28" ht="13.5" customHeight="1" spans="1:14">
      <c r="A28" s="27">
        <v>202302</v>
      </c>
      <c r="B28" t="s">
        <v>28</v>
      </c>
      <c r="C28" t="s">
        <v>29</v>
      </c>
      <c r="D28" t="s">
        <v>56</v>
      </c>
      <c r="E28" s="27">
        <v>930583512</v>
      </c>
      <c r="F28">
        <v>34</v>
      </c>
      <c r="G28">
        <v>81</v>
      </c>
      <c r="H28">
        <v>24</v>
      </c>
      <c r="I28">
        <v>0.284679089026915</v>
      </c>
      <c r="J28">
        <v>51</v>
      </c>
      <c r="K28">
        <v>12.8250795282705</v>
      </c>
      <c r="L28">
        <v>6</v>
      </c>
      <c r="M28">
        <f t="shared" si="0"/>
        <v>115</v>
      </c>
      <c r="N28" s="21">
        <v>26</v>
      </c>
    </row>
    <row r="29" ht="13.5" customHeight="1" spans="1:14">
      <c r="A29" s="27">
        <v>202302</v>
      </c>
      <c r="B29" t="s">
        <v>57</v>
      </c>
      <c r="C29" t="s">
        <v>58</v>
      </c>
      <c r="D29" t="s">
        <v>59</v>
      </c>
      <c r="E29" s="32">
        <v>602262276</v>
      </c>
      <c r="F29">
        <v>47</v>
      </c>
      <c r="G29">
        <v>68.5</v>
      </c>
      <c r="H29">
        <v>35</v>
      </c>
      <c r="I29">
        <v>0.570161977834612</v>
      </c>
      <c r="J29">
        <v>6</v>
      </c>
      <c r="K29">
        <v>13.5584816435517</v>
      </c>
      <c r="L29">
        <v>28</v>
      </c>
      <c r="M29">
        <f t="shared" si="0"/>
        <v>116</v>
      </c>
      <c r="N29" s="21">
        <v>27</v>
      </c>
    </row>
    <row r="30" ht="13.5" customHeight="1" spans="1:14">
      <c r="A30" s="27">
        <v>202302</v>
      </c>
      <c r="B30" t="s">
        <v>86</v>
      </c>
      <c r="C30" t="s">
        <v>87</v>
      </c>
      <c r="D30" t="s">
        <v>119</v>
      </c>
      <c r="E30" s="32">
        <v>999661767.5</v>
      </c>
      <c r="F30">
        <v>31</v>
      </c>
      <c r="G30">
        <v>90.5</v>
      </c>
      <c r="H30">
        <v>19</v>
      </c>
      <c r="I30">
        <v>0.453201506591337</v>
      </c>
      <c r="J30">
        <v>17</v>
      </c>
      <c r="K30">
        <v>20.0707346019657</v>
      </c>
      <c r="L30">
        <v>64</v>
      </c>
      <c r="M30">
        <f t="shared" si="0"/>
        <v>131</v>
      </c>
      <c r="N30" s="21">
        <v>32</v>
      </c>
    </row>
    <row r="31" ht="13.5" customHeight="1" spans="1:14">
      <c r="A31" s="27">
        <v>202302</v>
      </c>
      <c r="B31" t="s">
        <v>79</v>
      </c>
      <c r="C31" t="s">
        <v>80</v>
      </c>
      <c r="D31" t="s">
        <v>84</v>
      </c>
      <c r="E31" s="27">
        <v>2182875230.5</v>
      </c>
      <c r="F31">
        <v>5</v>
      </c>
      <c r="G31">
        <v>77</v>
      </c>
      <c r="H31">
        <v>29</v>
      </c>
      <c r="I31">
        <v>0.281403405207232</v>
      </c>
      <c r="J31">
        <v>52</v>
      </c>
      <c r="K31">
        <v>14.5392745316432</v>
      </c>
      <c r="L31">
        <v>33</v>
      </c>
      <c r="M31">
        <f t="shared" si="0"/>
        <v>119</v>
      </c>
      <c r="N31" s="21">
        <v>28</v>
      </c>
    </row>
    <row r="32" ht="13.5" customHeight="1" spans="1:14">
      <c r="A32" s="27">
        <v>202302</v>
      </c>
      <c r="B32" t="s">
        <v>61</v>
      </c>
      <c r="C32" t="s">
        <v>62</v>
      </c>
      <c r="D32" t="s">
        <v>109</v>
      </c>
      <c r="E32" s="32">
        <v>1122268842</v>
      </c>
      <c r="F32">
        <v>25</v>
      </c>
      <c r="G32">
        <v>71.5</v>
      </c>
      <c r="H32">
        <v>33</v>
      </c>
      <c r="I32">
        <v>0.459446663098522</v>
      </c>
      <c r="J32">
        <v>15</v>
      </c>
      <c r="K32">
        <v>17.7330026817565</v>
      </c>
      <c r="L32">
        <v>56</v>
      </c>
      <c r="M32">
        <f t="shared" si="0"/>
        <v>129</v>
      </c>
      <c r="N32" s="21">
        <v>31</v>
      </c>
    </row>
    <row r="33" ht="13.5" customHeight="1" spans="1:14">
      <c r="A33" s="27">
        <v>202302</v>
      </c>
      <c r="B33" t="s">
        <v>41</v>
      </c>
      <c r="C33" t="s">
        <v>42</v>
      </c>
      <c r="D33" t="s">
        <v>72</v>
      </c>
      <c r="E33" s="32">
        <v>1092993812.75</v>
      </c>
      <c r="F33">
        <v>27</v>
      </c>
      <c r="G33">
        <v>78.5</v>
      </c>
      <c r="H33">
        <v>27</v>
      </c>
      <c r="I33">
        <v>0.386099040151034</v>
      </c>
      <c r="J33">
        <v>29</v>
      </c>
      <c r="K33">
        <v>17.6299038906602</v>
      </c>
      <c r="L33">
        <v>40</v>
      </c>
      <c r="M33">
        <f t="shared" si="0"/>
        <v>123</v>
      </c>
      <c r="N33" s="21">
        <v>30</v>
      </c>
    </row>
    <row r="34" ht="13.5" customHeight="1" spans="1:14">
      <c r="A34" s="27">
        <v>202302</v>
      </c>
      <c r="B34" t="s">
        <v>86</v>
      </c>
      <c r="C34" t="s">
        <v>87</v>
      </c>
      <c r="D34" t="s">
        <v>111</v>
      </c>
      <c r="E34" s="32">
        <v>846827178.5</v>
      </c>
      <c r="F34">
        <v>37</v>
      </c>
      <c r="G34">
        <v>68.5</v>
      </c>
      <c r="H34">
        <v>35</v>
      </c>
      <c r="I34">
        <v>0.461847894406033</v>
      </c>
      <c r="J34">
        <v>13</v>
      </c>
      <c r="K34">
        <v>20.0707346019657</v>
      </c>
      <c r="L34">
        <v>64</v>
      </c>
      <c r="M34">
        <f t="shared" si="0"/>
        <v>149</v>
      </c>
      <c r="N34" s="21">
        <v>34</v>
      </c>
    </row>
    <row r="35" ht="13.5" customHeight="1" spans="1:14">
      <c r="A35" s="27">
        <v>202302</v>
      </c>
      <c r="B35" t="s">
        <v>86</v>
      </c>
      <c r="C35" t="s">
        <v>87</v>
      </c>
      <c r="D35" t="s">
        <v>117</v>
      </c>
      <c r="E35" s="27">
        <v>1300015309</v>
      </c>
      <c r="F35">
        <v>20</v>
      </c>
      <c r="G35">
        <v>80</v>
      </c>
      <c r="H35">
        <v>26</v>
      </c>
      <c r="I35">
        <v>0.31496255291436</v>
      </c>
      <c r="J35">
        <v>43</v>
      </c>
      <c r="K35">
        <v>20.0707346019657</v>
      </c>
      <c r="L35">
        <v>64</v>
      </c>
      <c r="M35">
        <f t="shared" si="0"/>
        <v>153</v>
      </c>
      <c r="N35" s="21">
        <v>35</v>
      </c>
    </row>
    <row r="36" ht="13.5" customHeight="1" spans="1:14">
      <c r="A36" s="27">
        <v>202302</v>
      </c>
      <c r="B36" t="s">
        <v>28</v>
      </c>
      <c r="C36" t="s">
        <v>29</v>
      </c>
      <c r="D36" t="s">
        <v>32</v>
      </c>
      <c r="E36" s="32">
        <v>462040406.5</v>
      </c>
      <c r="F36">
        <v>56</v>
      </c>
      <c r="G36">
        <v>31.5</v>
      </c>
      <c r="H36">
        <v>60</v>
      </c>
      <c r="I36">
        <v>0.396474358974358</v>
      </c>
      <c r="J36">
        <v>26</v>
      </c>
      <c r="K36">
        <v>12.8250795282705</v>
      </c>
      <c r="L36">
        <v>6</v>
      </c>
      <c r="M36">
        <f t="shared" si="0"/>
        <v>148</v>
      </c>
      <c r="N36" s="21">
        <v>33</v>
      </c>
    </row>
    <row r="37" ht="13.5" customHeight="1" spans="1:14">
      <c r="A37" s="27">
        <v>202302</v>
      </c>
      <c r="B37" t="s">
        <v>86</v>
      </c>
      <c r="C37" t="s">
        <v>87</v>
      </c>
      <c r="D37" t="s">
        <v>110</v>
      </c>
      <c r="E37" s="32">
        <v>1070498285</v>
      </c>
      <c r="F37">
        <v>29</v>
      </c>
      <c r="G37">
        <v>75</v>
      </c>
      <c r="H37">
        <v>30</v>
      </c>
      <c r="I37">
        <v>0.340952043467989</v>
      </c>
      <c r="J37">
        <v>37</v>
      </c>
      <c r="K37">
        <v>20.0707346019657</v>
      </c>
      <c r="L37">
        <v>64</v>
      </c>
      <c r="M37">
        <f t="shared" si="0"/>
        <v>160</v>
      </c>
      <c r="N37" s="21">
        <v>37</v>
      </c>
    </row>
    <row r="38" ht="13.5" customHeight="1" spans="1:14">
      <c r="A38" s="27">
        <v>202302</v>
      </c>
      <c r="B38" t="s">
        <v>28</v>
      </c>
      <c r="C38" t="s">
        <v>29</v>
      </c>
      <c r="D38" t="s">
        <v>39</v>
      </c>
      <c r="E38" s="27">
        <v>747028124</v>
      </c>
      <c r="F38">
        <v>40</v>
      </c>
      <c r="G38">
        <v>55</v>
      </c>
      <c r="H38">
        <v>46</v>
      </c>
      <c r="I38">
        <v>0.219494704324801</v>
      </c>
      <c r="J38">
        <v>64</v>
      </c>
      <c r="K38">
        <v>12.8250795282705</v>
      </c>
      <c r="L38">
        <v>6</v>
      </c>
      <c r="M38">
        <f t="shared" si="0"/>
        <v>156</v>
      </c>
      <c r="N38" s="21">
        <v>36</v>
      </c>
    </row>
    <row r="39" ht="13.5" customHeight="1" spans="1:14">
      <c r="A39" s="27">
        <v>202302</v>
      </c>
      <c r="B39" t="s">
        <v>28</v>
      </c>
      <c r="C39" t="s">
        <v>29</v>
      </c>
      <c r="D39" t="s">
        <v>37</v>
      </c>
      <c r="E39" s="27">
        <v>589093538</v>
      </c>
      <c r="F39">
        <v>48</v>
      </c>
      <c r="G39">
        <v>51.5</v>
      </c>
      <c r="H39">
        <v>47</v>
      </c>
      <c r="I39">
        <v>0.236332943773535</v>
      </c>
      <c r="J39">
        <v>59</v>
      </c>
      <c r="K39">
        <v>12.8250795282705</v>
      </c>
      <c r="L39">
        <v>6</v>
      </c>
      <c r="M39">
        <f t="shared" si="0"/>
        <v>160</v>
      </c>
      <c r="N39" s="21">
        <v>37</v>
      </c>
    </row>
    <row r="40" ht="13.5" customHeight="1" spans="1:14">
      <c r="A40" s="27">
        <v>202302</v>
      </c>
      <c r="B40" t="s">
        <v>86</v>
      </c>
      <c r="C40" t="s">
        <v>87</v>
      </c>
      <c r="D40" t="s">
        <v>114</v>
      </c>
      <c r="E40" s="27">
        <v>878721891</v>
      </c>
      <c r="F40">
        <v>35</v>
      </c>
      <c r="G40">
        <v>73</v>
      </c>
      <c r="H40">
        <v>32</v>
      </c>
      <c r="I40">
        <v>0.337531969309462</v>
      </c>
      <c r="J40">
        <v>38</v>
      </c>
      <c r="K40">
        <v>20.0707346019657</v>
      </c>
      <c r="L40">
        <v>64</v>
      </c>
      <c r="M40">
        <f t="shared" si="0"/>
        <v>169</v>
      </c>
      <c r="N40" s="21">
        <v>41</v>
      </c>
    </row>
    <row r="41" ht="13.5" customHeight="1" spans="1:14">
      <c r="A41" s="27">
        <v>202302</v>
      </c>
      <c r="B41" t="s">
        <v>86</v>
      </c>
      <c r="C41" t="s">
        <v>87</v>
      </c>
      <c r="D41" t="s">
        <v>112</v>
      </c>
      <c r="E41" s="27">
        <v>804309266.5</v>
      </c>
      <c r="F41">
        <v>39</v>
      </c>
      <c r="G41">
        <v>65.5</v>
      </c>
      <c r="H41">
        <v>37</v>
      </c>
      <c r="I41">
        <v>0.381443921284558</v>
      </c>
      <c r="J41">
        <v>31</v>
      </c>
      <c r="K41">
        <v>20.0707346019657</v>
      </c>
      <c r="L41">
        <v>64</v>
      </c>
      <c r="M41">
        <f t="shared" si="0"/>
        <v>171</v>
      </c>
      <c r="N41" s="21">
        <v>43</v>
      </c>
    </row>
    <row r="42" ht="13.5" customHeight="1" spans="1:14">
      <c r="A42" s="27">
        <v>202302</v>
      </c>
      <c r="B42" t="s">
        <v>28</v>
      </c>
      <c r="C42" t="s">
        <v>29</v>
      </c>
      <c r="D42" t="s">
        <v>36</v>
      </c>
      <c r="E42" s="32">
        <v>644414871.5</v>
      </c>
      <c r="F42">
        <v>45</v>
      </c>
      <c r="G42">
        <v>50</v>
      </c>
      <c r="H42">
        <v>49</v>
      </c>
      <c r="I42">
        <v>0.179493773977153</v>
      </c>
      <c r="J42">
        <v>70</v>
      </c>
      <c r="K42">
        <v>12.8250795282705</v>
      </c>
      <c r="L42">
        <v>6</v>
      </c>
      <c r="M42">
        <f t="shared" si="0"/>
        <v>170</v>
      </c>
      <c r="N42" s="21">
        <v>42</v>
      </c>
    </row>
    <row r="43" ht="13.5" customHeight="1" spans="1:14">
      <c r="A43" s="27">
        <v>202302</v>
      </c>
      <c r="B43" t="s">
        <v>41</v>
      </c>
      <c r="C43" t="s">
        <v>42</v>
      </c>
      <c r="D43" t="s">
        <v>70</v>
      </c>
      <c r="E43" s="32">
        <v>448163057.5</v>
      </c>
      <c r="F43">
        <v>57</v>
      </c>
      <c r="G43">
        <v>41</v>
      </c>
      <c r="H43">
        <v>54</v>
      </c>
      <c r="I43">
        <v>0.499813953488372</v>
      </c>
      <c r="J43">
        <v>10</v>
      </c>
      <c r="K43">
        <v>17.6299038906602</v>
      </c>
      <c r="L43">
        <v>40</v>
      </c>
      <c r="M43">
        <f t="shared" si="0"/>
        <v>161</v>
      </c>
      <c r="N43" s="21">
        <v>39</v>
      </c>
    </row>
    <row r="44" ht="13.5" customHeight="1" spans="1:14">
      <c r="A44" s="27">
        <v>202302</v>
      </c>
      <c r="B44" t="s">
        <v>28</v>
      </c>
      <c r="C44" t="s">
        <v>29</v>
      </c>
      <c r="D44" t="s">
        <v>34</v>
      </c>
      <c r="E44" s="27">
        <v>558047337</v>
      </c>
      <c r="F44">
        <v>50</v>
      </c>
      <c r="G44">
        <v>44.5</v>
      </c>
      <c r="H44">
        <v>52</v>
      </c>
      <c r="I44">
        <v>0.216042795765353</v>
      </c>
      <c r="J44">
        <v>66</v>
      </c>
      <c r="K44">
        <v>12.8250795282705</v>
      </c>
      <c r="L44">
        <v>6</v>
      </c>
      <c r="M44">
        <f t="shared" si="0"/>
        <v>174</v>
      </c>
      <c r="N44" s="21">
        <v>45</v>
      </c>
    </row>
    <row r="45" ht="13.5" customHeight="1" spans="1:14">
      <c r="A45" s="27">
        <v>202302</v>
      </c>
      <c r="B45" t="s">
        <v>41</v>
      </c>
      <c r="C45" t="s">
        <v>42</v>
      </c>
      <c r="D45" t="s">
        <v>52</v>
      </c>
      <c r="E45" s="32">
        <v>956309811</v>
      </c>
      <c r="F45">
        <v>33</v>
      </c>
      <c r="G45">
        <v>57</v>
      </c>
      <c r="H45">
        <v>42</v>
      </c>
      <c r="I45">
        <v>0.295488589303022</v>
      </c>
      <c r="J45">
        <v>49</v>
      </c>
      <c r="K45">
        <v>17.6299038906602</v>
      </c>
      <c r="L45">
        <v>40</v>
      </c>
      <c r="M45">
        <f t="shared" si="0"/>
        <v>164</v>
      </c>
      <c r="N45" s="21">
        <v>40</v>
      </c>
    </row>
    <row r="46" ht="13.5" customHeight="1" spans="1:14">
      <c r="A46" s="27">
        <v>202302</v>
      </c>
      <c r="B46" t="s">
        <v>61</v>
      </c>
      <c r="C46" t="s">
        <v>62</v>
      </c>
      <c r="D46" t="s">
        <v>95</v>
      </c>
      <c r="E46" s="27">
        <v>876385359.5</v>
      </c>
      <c r="F46">
        <v>36</v>
      </c>
      <c r="G46">
        <v>71</v>
      </c>
      <c r="H46">
        <v>34</v>
      </c>
      <c r="I46">
        <v>0.304465212876427</v>
      </c>
      <c r="J46">
        <v>47</v>
      </c>
      <c r="K46">
        <v>17.7330026817565</v>
      </c>
      <c r="L46">
        <v>56</v>
      </c>
      <c r="M46">
        <f t="shared" si="0"/>
        <v>173</v>
      </c>
      <c r="N46" s="21">
        <v>44</v>
      </c>
    </row>
    <row r="47" ht="13.5" customHeight="1" spans="1:14">
      <c r="A47" s="27">
        <v>202302</v>
      </c>
      <c r="B47" t="s">
        <v>28</v>
      </c>
      <c r="C47" t="s">
        <v>29</v>
      </c>
      <c r="D47" t="s">
        <v>35</v>
      </c>
      <c r="E47" s="32">
        <v>412300958.5</v>
      </c>
      <c r="F47">
        <v>59</v>
      </c>
      <c r="G47">
        <v>30</v>
      </c>
      <c r="H47">
        <v>62</v>
      </c>
      <c r="I47">
        <v>0.258917493796526</v>
      </c>
      <c r="J47">
        <v>56</v>
      </c>
      <c r="K47">
        <v>12.8250795282705</v>
      </c>
      <c r="L47">
        <v>6</v>
      </c>
      <c r="M47">
        <f t="shared" si="0"/>
        <v>183</v>
      </c>
      <c r="N47" s="21">
        <v>47</v>
      </c>
    </row>
    <row r="48" ht="13.5" customHeight="1" spans="1:14">
      <c r="A48" s="27">
        <v>202302</v>
      </c>
      <c r="B48" t="s">
        <v>28</v>
      </c>
      <c r="C48" t="s">
        <v>29</v>
      </c>
      <c r="D48" t="s">
        <v>30</v>
      </c>
      <c r="E48" s="32">
        <v>493257477</v>
      </c>
      <c r="F48">
        <v>51</v>
      </c>
      <c r="G48">
        <v>34.5</v>
      </c>
      <c r="H48">
        <v>57</v>
      </c>
      <c r="I48">
        <v>0.164982191238698</v>
      </c>
      <c r="J48">
        <v>73</v>
      </c>
      <c r="K48">
        <v>12.8250795282705</v>
      </c>
      <c r="L48">
        <v>6</v>
      </c>
      <c r="M48">
        <f t="shared" si="0"/>
        <v>187</v>
      </c>
      <c r="N48" s="21">
        <v>50</v>
      </c>
    </row>
    <row r="49" ht="13.5" customHeight="1" spans="1:14">
      <c r="A49" s="27">
        <v>202302</v>
      </c>
      <c r="B49" t="s">
        <v>61</v>
      </c>
      <c r="C49" t="s">
        <v>62</v>
      </c>
      <c r="D49" t="s">
        <v>93</v>
      </c>
      <c r="E49" s="32">
        <v>743140352.5</v>
      </c>
      <c r="F49">
        <v>41</v>
      </c>
      <c r="G49">
        <v>60</v>
      </c>
      <c r="H49">
        <v>39</v>
      </c>
      <c r="I49">
        <v>0.298085901027077</v>
      </c>
      <c r="J49">
        <v>48</v>
      </c>
      <c r="K49">
        <v>17.7330026817565</v>
      </c>
      <c r="L49">
        <v>56</v>
      </c>
      <c r="M49">
        <f t="shared" si="0"/>
        <v>184</v>
      </c>
      <c r="N49" s="21">
        <v>49</v>
      </c>
    </row>
    <row r="50" ht="13.5" customHeight="1" spans="1:14">
      <c r="A50" s="27">
        <v>202302</v>
      </c>
      <c r="B50" t="s">
        <v>41</v>
      </c>
      <c r="C50" t="s">
        <v>42</v>
      </c>
      <c r="D50" t="s">
        <v>104</v>
      </c>
      <c r="E50" s="32">
        <v>409304650.5</v>
      </c>
      <c r="F50">
        <v>60</v>
      </c>
      <c r="G50">
        <v>57</v>
      </c>
      <c r="H50">
        <v>42</v>
      </c>
      <c r="I50">
        <v>0.347789115646258</v>
      </c>
      <c r="J50">
        <v>36</v>
      </c>
      <c r="K50">
        <v>17.6299038906602</v>
      </c>
      <c r="L50">
        <v>40</v>
      </c>
      <c r="M50">
        <f t="shared" si="0"/>
        <v>178</v>
      </c>
      <c r="N50" s="21">
        <v>46</v>
      </c>
    </row>
    <row r="51" ht="13.5" customHeight="1" spans="1:14">
      <c r="A51" s="27">
        <v>202302</v>
      </c>
      <c r="B51" t="s">
        <v>61</v>
      </c>
      <c r="C51" t="s">
        <v>62</v>
      </c>
      <c r="D51" t="s">
        <v>92</v>
      </c>
      <c r="E51" s="27">
        <v>1062018267.5</v>
      </c>
      <c r="F51">
        <v>30</v>
      </c>
      <c r="G51">
        <v>59.5</v>
      </c>
      <c r="H51">
        <v>40</v>
      </c>
      <c r="I51">
        <v>0.231005291005291</v>
      </c>
      <c r="J51">
        <v>61</v>
      </c>
      <c r="K51">
        <v>17.7330026817565</v>
      </c>
      <c r="L51">
        <v>56</v>
      </c>
      <c r="M51">
        <f t="shared" si="0"/>
        <v>187</v>
      </c>
      <c r="N51" s="21">
        <v>50</v>
      </c>
    </row>
    <row r="52" ht="13.5" customHeight="1" spans="1:14">
      <c r="A52" s="27">
        <v>202302</v>
      </c>
      <c r="B52" t="s">
        <v>61</v>
      </c>
      <c r="C52" t="s">
        <v>62</v>
      </c>
      <c r="D52" t="s">
        <v>105</v>
      </c>
      <c r="E52" s="32">
        <v>689561501.5</v>
      </c>
      <c r="F52">
        <v>43</v>
      </c>
      <c r="G52">
        <v>51</v>
      </c>
      <c r="H52">
        <v>48</v>
      </c>
      <c r="I52">
        <v>0.327587424938184</v>
      </c>
      <c r="J52">
        <v>40</v>
      </c>
      <c r="K52">
        <v>17.7330026817565</v>
      </c>
      <c r="L52">
        <v>56</v>
      </c>
      <c r="M52">
        <f t="shared" si="0"/>
        <v>187</v>
      </c>
      <c r="N52" s="21">
        <v>50</v>
      </c>
    </row>
    <row r="53" ht="13.5" customHeight="1" spans="1:14">
      <c r="A53" s="27">
        <v>202302</v>
      </c>
      <c r="B53" t="s">
        <v>100</v>
      </c>
      <c r="C53" t="s">
        <v>101</v>
      </c>
      <c r="D53" t="s">
        <v>102</v>
      </c>
      <c r="E53" s="27">
        <v>166932178.5</v>
      </c>
      <c r="F53">
        <v>73</v>
      </c>
      <c r="G53">
        <v>11.5</v>
      </c>
      <c r="H53">
        <v>74</v>
      </c>
      <c r="I53">
        <v>0.278313253012048</v>
      </c>
      <c r="J53">
        <v>53</v>
      </c>
      <c r="K53">
        <v>10.6818114741645</v>
      </c>
      <c r="L53">
        <v>1</v>
      </c>
      <c r="M53">
        <f t="shared" si="0"/>
        <v>201</v>
      </c>
      <c r="N53" s="21">
        <v>58</v>
      </c>
    </row>
    <row r="54" ht="13.5" customHeight="1" spans="1:14">
      <c r="A54" s="27">
        <v>202302</v>
      </c>
      <c r="B54" t="s">
        <v>61</v>
      </c>
      <c r="C54" t="s">
        <v>62</v>
      </c>
      <c r="D54" t="s">
        <v>76</v>
      </c>
      <c r="E54" s="32">
        <v>820497139</v>
      </c>
      <c r="F54">
        <v>38</v>
      </c>
      <c r="G54">
        <v>58.5</v>
      </c>
      <c r="H54">
        <v>41</v>
      </c>
      <c r="I54">
        <v>0.261418269230769</v>
      </c>
      <c r="J54">
        <v>55</v>
      </c>
      <c r="K54">
        <v>17.7330026817565</v>
      </c>
      <c r="L54">
        <v>56</v>
      </c>
      <c r="M54">
        <f t="shared" si="0"/>
        <v>190</v>
      </c>
      <c r="N54" s="21">
        <v>53</v>
      </c>
    </row>
    <row r="55" ht="13.5" customHeight="1" spans="1:14">
      <c r="A55" s="27">
        <v>202302</v>
      </c>
      <c r="B55" t="s">
        <v>41</v>
      </c>
      <c r="C55" t="s">
        <v>42</v>
      </c>
      <c r="D55" t="s">
        <v>69</v>
      </c>
      <c r="E55" s="32">
        <v>291533754</v>
      </c>
      <c r="F55">
        <v>68</v>
      </c>
      <c r="G55">
        <v>27</v>
      </c>
      <c r="H55">
        <v>66</v>
      </c>
      <c r="I55">
        <v>0.518408981168517</v>
      </c>
      <c r="J55">
        <v>9</v>
      </c>
      <c r="K55">
        <v>17.6299038906602</v>
      </c>
      <c r="L55">
        <v>40</v>
      </c>
      <c r="M55">
        <f t="shared" si="0"/>
        <v>183</v>
      </c>
      <c r="N55" s="21">
        <v>47</v>
      </c>
    </row>
    <row r="56" ht="13.5" customHeight="1" spans="1:14">
      <c r="A56" s="27">
        <v>202302</v>
      </c>
      <c r="B56" t="s">
        <v>28</v>
      </c>
      <c r="C56" t="s">
        <v>29</v>
      </c>
      <c r="D56" t="s">
        <v>33</v>
      </c>
      <c r="E56" s="32">
        <v>287022602.5</v>
      </c>
      <c r="F56">
        <v>69</v>
      </c>
      <c r="G56">
        <v>22</v>
      </c>
      <c r="H56">
        <v>70</v>
      </c>
      <c r="I56">
        <v>0.286483103879849</v>
      </c>
      <c r="J56">
        <v>50</v>
      </c>
      <c r="K56">
        <v>12.8250795282705</v>
      </c>
      <c r="L56">
        <v>6</v>
      </c>
      <c r="M56">
        <f t="shared" si="0"/>
        <v>195</v>
      </c>
      <c r="N56" s="21">
        <v>56</v>
      </c>
    </row>
    <row r="57" ht="13.5" customHeight="1" spans="1:14">
      <c r="A57" s="27">
        <v>202302</v>
      </c>
      <c r="B57" t="s">
        <v>86</v>
      </c>
      <c r="C57" t="s">
        <v>87</v>
      </c>
      <c r="D57" t="s">
        <v>120</v>
      </c>
      <c r="E57" s="27">
        <v>425683769</v>
      </c>
      <c r="F57">
        <v>58</v>
      </c>
      <c r="G57">
        <v>46.5</v>
      </c>
      <c r="H57">
        <v>50</v>
      </c>
      <c r="I57">
        <v>0.359342488555971</v>
      </c>
      <c r="J57">
        <v>34</v>
      </c>
      <c r="K57">
        <v>20.0707346019657</v>
      </c>
      <c r="L57">
        <v>64</v>
      </c>
      <c r="M57">
        <f t="shared" si="0"/>
        <v>206</v>
      </c>
      <c r="N57" s="21">
        <v>62</v>
      </c>
    </row>
    <row r="58" ht="13.5" customHeight="1" spans="1:14">
      <c r="A58" s="27">
        <v>202302</v>
      </c>
      <c r="B58" t="s">
        <v>86</v>
      </c>
      <c r="C58" t="s">
        <v>87</v>
      </c>
      <c r="D58" t="s">
        <v>113</v>
      </c>
      <c r="E58" s="32">
        <v>475933403.5</v>
      </c>
      <c r="F58">
        <v>54</v>
      </c>
      <c r="G58">
        <v>39</v>
      </c>
      <c r="H58">
        <v>56</v>
      </c>
      <c r="I58">
        <v>0.374296435272045</v>
      </c>
      <c r="J58">
        <v>32</v>
      </c>
      <c r="K58">
        <v>20.0707346019657</v>
      </c>
      <c r="L58">
        <v>64</v>
      </c>
      <c r="M58">
        <f t="shared" si="0"/>
        <v>206</v>
      </c>
      <c r="N58" s="21">
        <v>62</v>
      </c>
    </row>
    <row r="59" ht="13.5" customHeight="1" spans="1:14">
      <c r="A59" s="27">
        <v>202302</v>
      </c>
      <c r="B59" t="s">
        <v>41</v>
      </c>
      <c r="C59" t="s">
        <v>42</v>
      </c>
      <c r="D59" t="s">
        <v>53</v>
      </c>
      <c r="E59" s="32">
        <v>479748194.5</v>
      </c>
      <c r="F59">
        <v>53</v>
      </c>
      <c r="G59">
        <v>40</v>
      </c>
      <c r="H59">
        <v>55</v>
      </c>
      <c r="I59">
        <v>0.321687840290381</v>
      </c>
      <c r="J59">
        <v>42</v>
      </c>
      <c r="K59">
        <v>17.6299038906602</v>
      </c>
      <c r="L59">
        <v>40</v>
      </c>
      <c r="M59">
        <f t="shared" si="0"/>
        <v>190</v>
      </c>
      <c r="N59" s="21">
        <v>53</v>
      </c>
    </row>
    <row r="60" ht="13.5" customHeight="1" spans="1:14">
      <c r="A60" s="27">
        <v>202302</v>
      </c>
      <c r="B60" t="s">
        <v>28</v>
      </c>
      <c r="C60" t="s">
        <v>29</v>
      </c>
      <c r="D60" t="s">
        <v>31</v>
      </c>
      <c r="E60" s="27">
        <v>269667463.5</v>
      </c>
      <c r="F60">
        <v>70</v>
      </c>
      <c r="G60">
        <v>27.5</v>
      </c>
      <c r="H60">
        <v>64</v>
      </c>
      <c r="I60">
        <v>0.229086384071933</v>
      </c>
      <c r="J60">
        <v>62</v>
      </c>
      <c r="K60">
        <v>12.8250795282705</v>
      </c>
      <c r="L60">
        <v>6</v>
      </c>
      <c r="M60">
        <f t="shared" si="0"/>
        <v>202</v>
      </c>
      <c r="N60" s="21">
        <v>60</v>
      </c>
    </row>
    <row r="61" ht="13.5" customHeight="1" spans="1:14">
      <c r="A61" s="27">
        <v>202302</v>
      </c>
      <c r="B61" t="s">
        <v>28</v>
      </c>
      <c r="C61" t="s">
        <v>29</v>
      </c>
      <c r="D61" t="s">
        <v>38</v>
      </c>
      <c r="E61" s="27">
        <v>291570478</v>
      </c>
      <c r="F61">
        <v>67</v>
      </c>
      <c r="G61">
        <v>20</v>
      </c>
      <c r="H61">
        <v>71</v>
      </c>
      <c r="I61">
        <v>0.232653061224489</v>
      </c>
      <c r="J61">
        <v>60</v>
      </c>
      <c r="K61">
        <v>12.8250795282705</v>
      </c>
      <c r="L61">
        <v>6</v>
      </c>
      <c r="M61">
        <f t="shared" si="0"/>
        <v>204</v>
      </c>
      <c r="N61" s="21">
        <v>61</v>
      </c>
    </row>
    <row r="62" ht="13.5" customHeight="1" spans="1:14">
      <c r="A62" s="27">
        <v>202302</v>
      </c>
      <c r="B62" t="s">
        <v>61</v>
      </c>
      <c r="C62" t="s">
        <v>62</v>
      </c>
      <c r="D62" t="s">
        <v>91</v>
      </c>
      <c r="E62" s="32">
        <v>673056448</v>
      </c>
      <c r="F62">
        <v>44</v>
      </c>
      <c r="G62">
        <v>56</v>
      </c>
      <c r="H62">
        <v>44</v>
      </c>
      <c r="I62">
        <v>0.252418903091103</v>
      </c>
      <c r="J62">
        <v>57</v>
      </c>
      <c r="K62">
        <v>17.7330026817565</v>
      </c>
      <c r="L62">
        <v>56</v>
      </c>
      <c r="M62">
        <f t="shared" si="0"/>
        <v>201</v>
      </c>
      <c r="N62" s="21">
        <v>58</v>
      </c>
    </row>
    <row r="63" ht="13.5" customHeight="1" spans="1:14">
      <c r="A63" s="27">
        <v>202302</v>
      </c>
      <c r="B63" t="s">
        <v>41</v>
      </c>
      <c r="C63" t="s">
        <v>42</v>
      </c>
      <c r="D63" t="s">
        <v>50</v>
      </c>
      <c r="E63" s="27">
        <v>722739206</v>
      </c>
      <c r="F63">
        <v>42</v>
      </c>
      <c r="G63">
        <v>55.5</v>
      </c>
      <c r="H63">
        <v>45</v>
      </c>
      <c r="I63">
        <v>0.208400537634408</v>
      </c>
      <c r="J63">
        <v>67</v>
      </c>
      <c r="K63">
        <v>17.6299038906602</v>
      </c>
      <c r="L63">
        <v>40</v>
      </c>
      <c r="M63">
        <f t="shared" si="0"/>
        <v>194</v>
      </c>
      <c r="N63" s="21">
        <v>55</v>
      </c>
    </row>
    <row r="64" ht="13.5" customHeight="1" spans="1:14">
      <c r="A64" s="27">
        <v>202302</v>
      </c>
      <c r="B64" t="s">
        <v>41</v>
      </c>
      <c r="C64" t="s">
        <v>42</v>
      </c>
      <c r="D64" t="s">
        <v>60</v>
      </c>
      <c r="E64" s="27">
        <v>397073457</v>
      </c>
      <c r="F64">
        <v>63</v>
      </c>
      <c r="G64">
        <v>46.5</v>
      </c>
      <c r="H64">
        <v>50</v>
      </c>
      <c r="I64">
        <v>0.307396149949341</v>
      </c>
      <c r="J64">
        <v>46</v>
      </c>
      <c r="K64">
        <v>17.6299038906602</v>
      </c>
      <c r="L64">
        <v>40</v>
      </c>
      <c r="M64">
        <f t="shared" si="0"/>
        <v>199</v>
      </c>
      <c r="N64" s="21">
        <v>57</v>
      </c>
    </row>
    <row r="65" ht="13.5" customHeight="1" spans="1:14">
      <c r="A65" s="27">
        <v>202302</v>
      </c>
      <c r="B65" t="s">
        <v>86</v>
      </c>
      <c r="C65" t="s">
        <v>87</v>
      </c>
      <c r="D65" t="s">
        <v>94</v>
      </c>
      <c r="E65" s="27">
        <v>575230922</v>
      </c>
      <c r="F65">
        <v>49</v>
      </c>
      <c r="G65">
        <v>42.5</v>
      </c>
      <c r="H65">
        <v>53</v>
      </c>
      <c r="I65">
        <v>0.239365671641791</v>
      </c>
      <c r="J65">
        <v>58</v>
      </c>
      <c r="K65">
        <v>20.0707346019657</v>
      </c>
      <c r="L65">
        <v>64</v>
      </c>
      <c r="M65">
        <f t="shared" si="0"/>
        <v>224</v>
      </c>
      <c r="N65" s="21">
        <v>68</v>
      </c>
    </row>
    <row r="66" ht="13.5" customHeight="1" spans="1:14">
      <c r="A66" s="27">
        <v>202302</v>
      </c>
      <c r="B66" t="s">
        <v>41</v>
      </c>
      <c r="C66" t="s">
        <v>42</v>
      </c>
      <c r="D66" t="s">
        <v>47</v>
      </c>
      <c r="E66" s="32">
        <v>367611315.5</v>
      </c>
      <c r="F66">
        <v>64</v>
      </c>
      <c r="G66">
        <v>33</v>
      </c>
      <c r="H66">
        <v>58</v>
      </c>
      <c r="I66">
        <v>0.312179487179487</v>
      </c>
      <c r="J66">
        <v>45</v>
      </c>
      <c r="K66">
        <v>17.6299038906602</v>
      </c>
      <c r="L66">
        <v>40</v>
      </c>
      <c r="M66">
        <f t="shared" ref="M66:M75" si="1">F66+H66+J66+L66</f>
        <v>207</v>
      </c>
      <c r="N66" s="21">
        <v>64</v>
      </c>
    </row>
    <row r="67" ht="13.5" customHeight="1" spans="1:14">
      <c r="A67" s="27">
        <v>202302</v>
      </c>
      <c r="B67" t="s">
        <v>41</v>
      </c>
      <c r="C67" t="s">
        <v>42</v>
      </c>
      <c r="D67" t="s">
        <v>48</v>
      </c>
      <c r="E67" s="27">
        <v>364942400</v>
      </c>
      <c r="F67">
        <v>65</v>
      </c>
      <c r="G67">
        <v>26.5</v>
      </c>
      <c r="H67">
        <v>67</v>
      </c>
      <c r="I67">
        <v>0.332765151515151</v>
      </c>
      <c r="J67">
        <v>39</v>
      </c>
      <c r="K67">
        <v>17.6299038906602</v>
      </c>
      <c r="L67">
        <v>40</v>
      </c>
      <c r="M67">
        <f t="shared" si="1"/>
        <v>211</v>
      </c>
      <c r="N67" s="21">
        <v>65</v>
      </c>
    </row>
    <row r="68" ht="13.5" customHeight="1" spans="1:14">
      <c r="A68" s="27">
        <v>202302</v>
      </c>
      <c r="B68" t="s">
        <v>41</v>
      </c>
      <c r="C68" t="s">
        <v>42</v>
      </c>
      <c r="D68" t="s">
        <v>67</v>
      </c>
      <c r="E68" s="32">
        <v>481958869.5</v>
      </c>
      <c r="F68">
        <v>52</v>
      </c>
      <c r="G68">
        <v>33</v>
      </c>
      <c r="H68">
        <v>58</v>
      </c>
      <c r="I68">
        <v>0.18059595733572</v>
      </c>
      <c r="J68">
        <v>69</v>
      </c>
      <c r="K68">
        <v>17.6299038906602</v>
      </c>
      <c r="L68">
        <v>40</v>
      </c>
      <c r="M68">
        <f t="shared" si="1"/>
        <v>219</v>
      </c>
      <c r="N68" s="21">
        <v>66</v>
      </c>
    </row>
    <row r="69" ht="13.5" customHeight="1" spans="1:14">
      <c r="A69" s="27">
        <v>202302</v>
      </c>
      <c r="B69" t="s">
        <v>41</v>
      </c>
      <c r="C69" t="s">
        <v>42</v>
      </c>
      <c r="D69" t="s">
        <v>49</v>
      </c>
      <c r="E69" s="32">
        <v>247795435.5</v>
      </c>
      <c r="F69">
        <v>71</v>
      </c>
      <c r="G69">
        <v>23</v>
      </c>
      <c r="H69">
        <v>69</v>
      </c>
      <c r="I69">
        <v>0.325412087912087</v>
      </c>
      <c r="J69">
        <v>41</v>
      </c>
      <c r="K69">
        <v>17.6299038906602</v>
      </c>
      <c r="L69">
        <v>40</v>
      </c>
      <c r="M69">
        <f t="shared" si="1"/>
        <v>221</v>
      </c>
      <c r="N69" s="21">
        <v>67</v>
      </c>
    </row>
    <row r="70" ht="13.5" customHeight="1" spans="1:14">
      <c r="A70" s="27">
        <v>202302</v>
      </c>
      <c r="B70" t="s">
        <v>41</v>
      </c>
      <c r="C70" t="s">
        <v>42</v>
      </c>
      <c r="D70" t="s">
        <v>55</v>
      </c>
      <c r="E70" s="32">
        <v>466144729.5</v>
      </c>
      <c r="F70">
        <v>55</v>
      </c>
      <c r="G70">
        <v>30.5</v>
      </c>
      <c r="H70">
        <v>61</v>
      </c>
      <c r="I70">
        <v>0.17802731809824</v>
      </c>
      <c r="J70">
        <v>71</v>
      </c>
      <c r="K70">
        <v>17.6299038906602</v>
      </c>
      <c r="L70">
        <v>40</v>
      </c>
      <c r="M70">
        <f t="shared" si="1"/>
        <v>227</v>
      </c>
      <c r="N70" s="21">
        <v>69</v>
      </c>
    </row>
    <row r="71" ht="13.5" customHeight="1" spans="1:14">
      <c r="A71" s="27">
        <v>202302</v>
      </c>
      <c r="B71" t="s">
        <v>86</v>
      </c>
      <c r="C71" t="s">
        <v>87</v>
      </c>
      <c r="D71" t="s">
        <v>97</v>
      </c>
      <c r="E71" s="32">
        <v>408986347.5</v>
      </c>
      <c r="F71">
        <v>61</v>
      </c>
      <c r="G71">
        <v>29</v>
      </c>
      <c r="H71">
        <v>63</v>
      </c>
      <c r="I71">
        <v>0.216817140547096</v>
      </c>
      <c r="J71">
        <v>65</v>
      </c>
      <c r="K71">
        <v>20.0707346019657</v>
      </c>
      <c r="L71">
        <v>64</v>
      </c>
      <c r="M71">
        <f t="shared" si="1"/>
        <v>253</v>
      </c>
      <c r="N71" s="21">
        <v>72</v>
      </c>
    </row>
    <row r="72" ht="13.5" customHeight="1" spans="1:14">
      <c r="A72" s="27">
        <v>202302</v>
      </c>
      <c r="B72" t="s">
        <v>41</v>
      </c>
      <c r="C72" t="s">
        <v>42</v>
      </c>
      <c r="D72" t="s">
        <v>44</v>
      </c>
      <c r="E72" s="27">
        <v>331338882.5</v>
      </c>
      <c r="F72">
        <v>66</v>
      </c>
      <c r="G72">
        <v>27.5</v>
      </c>
      <c r="H72">
        <v>64</v>
      </c>
      <c r="I72">
        <v>0.193099949264332</v>
      </c>
      <c r="J72">
        <v>68</v>
      </c>
      <c r="K72">
        <v>17.6299038906602</v>
      </c>
      <c r="L72">
        <v>40</v>
      </c>
      <c r="M72">
        <f t="shared" si="1"/>
        <v>238</v>
      </c>
      <c r="N72" s="21">
        <v>70</v>
      </c>
    </row>
    <row r="73" ht="13.5" customHeight="1" spans="1:14">
      <c r="A73" s="27">
        <v>202302</v>
      </c>
      <c r="B73" t="s">
        <v>61</v>
      </c>
      <c r="C73" t="s">
        <v>62</v>
      </c>
      <c r="D73" t="s">
        <v>63</v>
      </c>
      <c r="E73" s="27">
        <v>397152744</v>
      </c>
      <c r="F73">
        <v>62</v>
      </c>
      <c r="G73">
        <v>26.5</v>
      </c>
      <c r="H73">
        <v>67</v>
      </c>
      <c r="I73">
        <v>0.226750372419663</v>
      </c>
      <c r="J73">
        <v>63</v>
      </c>
      <c r="K73">
        <v>17.7330026817565</v>
      </c>
      <c r="L73">
        <v>56</v>
      </c>
      <c r="M73">
        <f t="shared" si="1"/>
        <v>248</v>
      </c>
      <c r="N73" s="21">
        <v>71</v>
      </c>
    </row>
    <row r="74" ht="13.5" customHeight="1" spans="1:14">
      <c r="A74" s="27">
        <v>202302</v>
      </c>
      <c r="B74" t="s">
        <v>41</v>
      </c>
      <c r="C74" t="s">
        <v>42</v>
      </c>
      <c r="D74" t="s">
        <v>46</v>
      </c>
      <c r="E74" s="32">
        <v>199334408</v>
      </c>
      <c r="F74">
        <v>72</v>
      </c>
      <c r="G74">
        <v>17</v>
      </c>
      <c r="H74">
        <v>72</v>
      </c>
      <c r="I74">
        <v>0.148011033681765</v>
      </c>
      <c r="J74">
        <v>74</v>
      </c>
      <c r="K74">
        <v>17.6299038906602</v>
      </c>
      <c r="L74">
        <v>40</v>
      </c>
      <c r="M74">
        <f t="shared" si="1"/>
        <v>258</v>
      </c>
      <c r="N74" s="21">
        <v>73</v>
      </c>
    </row>
    <row r="75" ht="13.5" customHeight="1" spans="1:14">
      <c r="A75" s="27">
        <v>202302</v>
      </c>
      <c r="B75" t="s">
        <v>41</v>
      </c>
      <c r="C75" t="s">
        <v>42</v>
      </c>
      <c r="D75" t="s">
        <v>43</v>
      </c>
      <c r="E75">
        <v>156703801.5</v>
      </c>
      <c r="F75">
        <v>74</v>
      </c>
      <c r="G75">
        <v>13.5</v>
      </c>
      <c r="H75">
        <v>73</v>
      </c>
      <c r="I75">
        <v>0.176316738816738</v>
      </c>
      <c r="J75">
        <v>72</v>
      </c>
      <c r="K75">
        <v>17.6299038906602</v>
      </c>
      <c r="L75">
        <v>40</v>
      </c>
      <c r="M75">
        <f t="shared" si="1"/>
        <v>259</v>
      </c>
      <c r="N75">
        <v>74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75"/>
  <sheetViews>
    <sheetView workbookViewId="0">
      <selection activeCell="A1" sqref="A1"/>
    </sheetView>
  </sheetViews>
  <sheetFormatPr defaultColWidth="14.4333333333333" defaultRowHeight="15" customHeight="1"/>
  <cols>
    <col min="4" max="4" width="37.1416666666667" customWidth="1"/>
  </cols>
  <sheetData>
    <row r="1" ht="13.5" customHeight="1" spans="1:14">
      <c r="A1" s="30" t="s">
        <v>2</v>
      </c>
      <c r="B1" s="30" t="s">
        <v>3</v>
      </c>
      <c r="C1" s="30" t="s">
        <v>4</v>
      </c>
      <c r="D1" s="30" t="s">
        <v>5</v>
      </c>
      <c r="E1" s="31" t="s">
        <v>18</v>
      </c>
      <c r="F1" s="31" t="s">
        <v>19</v>
      </c>
      <c r="G1" s="31" t="s">
        <v>20</v>
      </c>
      <c r="H1" s="31" t="s">
        <v>21</v>
      </c>
      <c r="I1" s="31" t="s">
        <v>22</v>
      </c>
      <c r="J1" s="31" t="s">
        <v>23</v>
      </c>
      <c r="K1" s="31" t="s">
        <v>24</v>
      </c>
      <c r="L1" s="31" t="s">
        <v>25</v>
      </c>
      <c r="M1" s="33" t="s">
        <v>26</v>
      </c>
      <c r="N1" s="34" t="s">
        <v>27</v>
      </c>
    </row>
    <row r="2" ht="13.5" customHeight="1" spans="1:14">
      <c r="A2" s="27">
        <v>202302</v>
      </c>
      <c r="B2" t="s">
        <v>28</v>
      </c>
      <c r="C2" t="s">
        <v>29</v>
      </c>
      <c r="D2" t="s">
        <v>89</v>
      </c>
      <c r="E2">
        <v>20.1031998535003</v>
      </c>
      <c r="F2">
        <v>4</v>
      </c>
      <c r="G2">
        <v>18.8482038883807</v>
      </c>
      <c r="H2">
        <v>4</v>
      </c>
      <c r="I2">
        <v>101.816958696471</v>
      </c>
      <c r="J2">
        <v>3</v>
      </c>
      <c r="K2" s="32">
        <v>881368627.071456</v>
      </c>
      <c r="L2">
        <v>3</v>
      </c>
      <c r="M2">
        <f t="shared" ref="M2:M65" si="0">F2+H2+J2+L2</f>
        <v>14</v>
      </c>
      <c r="N2" s="21">
        <v>17</v>
      </c>
    </row>
    <row r="3" ht="13.5" customHeight="1" spans="1:14">
      <c r="A3" s="27">
        <v>202302</v>
      </c>
      <c r="B3" t="s">
        <v>100</v>
      </c>
      <c r="C3" t="s">
        <v>101</v>
      </c>
      <c r="D3" t="s">
        <v>124</v>
      </c>
      <c r="E3">
        <v>14.0855931494857</v>
      </c>
      <c r="F3">
        <v>1</v>
      </c>
      <c r="G3">
        <v>29.4495711909575</v>
      </c>
      <c r="H3">
        <v>1</v>
      </c>
      <c r="I3">
        <v>181.847011208915</v>
      </c>
      <c r="J3">
        <v>1</v>
      </c>
      <c r="K3" s="32">
        <v>3466813550.10016</v>
      </c>
      <c r="L3">
        <v>2</v>
      </c>
      <c r="M3">
        <f t="shared" si="0"/>
        <v>5</v>
      </c>
      <c r="N3" s="21">
        <v>1</v>
      </c>
    </row>
    <row r="4" ht="13.5" customHeight="1" spans="1:14">
      <c r="A4" s="27">
        <v>202302</v>
      </c>
      <c r="B4" t="s">
        <v>28</v>
      </c>
      <c r="C4" t="s">
        <v>29</v>
      </c>
      <c r="D4" t="s">
        <v>74</v>
      </c>
      <c r="E4">
        <v>20.1031998535003</v>
      </c>
      <c r="F4">
        <v>4</v>
      </c>
      <c r="G4">
        <v>18.8482038883807</v>
      </c>
      <c r="H4">
        <v>4</v>
      </c>
      <c r="I4">
        <v>101.816958696471</v>
      </c>
      <c r="J4">
        <v>3</v>
      </c>
      <c r="K4" s="32">
        <v>881368627.071456</v>
      </c>
      <c r="L4">
        <v>3</v>
      </c>
      <c r="M4">
        <f t="shared" si="0"/>
        <v>14</v>
      </c>
      <c r="N4" s="21">
        <v>17</v>
      </c>
    </row>
    <row r="5" ht="13.5" customHeight="1" spans="1:14">
      <c r="A5" s="27">
        <v>202302</v>
      </c>
      <c r="B5" t="s">
        <v>28</v>
      </c>
      <c r="C5" t="s">
        <v>29</v>
      </c>
      <c r="D5" t="s">
        <v>83</v>
      </c>
      <c r="E5">
        <v>20.1031998535003</v>
      </c>
      <c r="F5">
        <v>4</v>
      </c>
      <c r="G5">
        <v>18.8482038883807</v>
      </c>
      <c r="H5">
        <v>4</v>
      </c>
      <c r="I5">
        <v>101.816958696471</v>
      </c>
      <c r="J5">
        <v>3</v>
      </c>
      <c r="K5" s="32">
        <v>881368627.071456</v>
      </c>
      <c r="L5">
        <v>3</v>
      </c>
      <c r="M5">
        <f t="shared" si="0"/>
        <v>14</v>
      </c>
      <c r="N5" s="21">
        <v>17</v>
      </c>
    </row>
    <row r="6" ht="13.5" customHeight="1" spans="1:14">
      <c r="A6" s="27">
        <v>202302</v>
      </c>
      <c r="B6" t="s">
        <v>57</v>
      </c>
      <c r="C6" t="s">
        <v>58</v>
      </c>
      <c r="D6" t="s">
        <v>82</v>
      </c>
      <c r="E6">
        <v>27.2703049314433</v>
      </c>
      <c r="F6">
        <v>7</v>
      </c>
      <c r="G6">
        <v>19.9744385272665</v>
      </c>
      <c r="H6">
        <v>3</v>
      </c>
      <c r="I6">
        <v>84.289473302445</v>
      </c>
      <c r="J6">
        <v>4</v>
      </c>
      <c r="K6" s="32">
        <v>841835788.151541</v>
      </c>
      <c r="L6">
        <v>4</v>
      </c>
      <c r="M6">
        <f t="shared" si="0"/>
        <v>18</v>
      </c>
      <c r="N6" s="21">
        <v>39</v>
      </c>
    </row>
    <row r="7" ht="13.5" customHeight="1" spans="1:14">
      <c r="A7" s="27">
        <v>202302</v>
      </c>
      <c r="B7" t="s">
        <v>100</v>
      </c>
      <c r="C7" t="s">
        <v>101</v>
      </c>
      <c r="D7" t="s">
        <v>122</v>
      </c>
      <c r="E7">
        <v>14.0855931494857</v>
      </c>
      <c r="F7">
        <v>1</v>
      </c>
      <c r="G7">
        <v>29.4495711909575</v>
      </c>
      <c r="H7">
        <v>1</v>
      </c>
      <c r="I7">
        <v>181.847011208915</v>
      </c>
      <c r="J7">
        <v>1</v>
      </c>
      <c r="K7" s="32">
        <v>3466813550.10016</v>
      </c>
      <c r="L7">
        <v>2</v>
      </c>
      <c r="M7">
        <f t="shared" si="0"/>
        <v>5</v>
      </c>
      <c r="N7" s="21">
        <v>1</v>
      </c>
    </row>
    <row r="8" ht="13.5" customHeight="1" spans="1:14">
      <c r="A8" s="27">
        <v>202302</v>
      </c>
      <c r="B8" t="s">
        <v>28</v>
      </c>
      <c r="C8" t="s">
        <v>29</v>
      </c>
      <c r="D8" t="s">
        <v>85</v>
      </c>
      <c r="E8">
        <v>20.1031998535003</v>
      </c>
      <c r="F8">
        <v>4</v>
      </c>
      <c r="G8">
        <v>18.8482038883807</v>
      </c>
      <c r="H8">
        <v>4</v>
      </c>
      <c r="I8">
        <v>101.816958696471</v>
      </c>
      <c r="J8">
        <v>3</v>
      </c>
      <c r="K8" s="32">
        <v>881368627.071456</v>
      </c>
      <c r="L8">
        <v>3</v>
      </c>
      <c r="M8">
        <f t="shared" si="0"/>
        <v>14</v>
      </c>
      <c r="N8" s="21">
        <v>17</v>
      </c>
    </row>
    <row r="9" ht="13.5" customHeight="1" spans="1:14">
      <c r="A9" s="27">
        <v>202302</v>
      </c>
      <c r="B9" t="s">
        <v>28</v>
      </c>
      <c r="C9" t="s">
        <v>29</v>
      </c>
      <c r="D9" t="s">
        <v>68</v>
      </c>
      <c r="E9">
        <v>20.1031998535003</v>
      </c>
      <c r="F9">
        <v>4</v>
      </c>
      <c r="G9">
        <v>18.8482038883807</v>
      </c>
      <c r="H9">
        <v>4</v>
      </c>
      <c r="I9">
        <v>101.816958696471</v>
      </c>
      <c r="J9">
        <v>3</v>
      </c>
      <c r="K9" s="32">
        <v>881368627.071456</v>
      </c>
      <c r="L9">
        <v>3</v>
      </c>
      <c r="M9">
        <f t="shared" si="0"/>
        <v>14</v>
      </c>
      <c r="N9" s="21">
        <v>17</v>
      </c>
    </row>
    <row r="10" ht="13.5" customHeight="1" spans="1:14">
      <c r="A10" s="27">
        <v>202302</v>
      </c>
      <c r="B10" t="s">
        <v>79</v>
      </c>
      <c r="C10" t="s">
        <v>80</v>
      </c>
      <c r="D10" t="s">
        <v>90</v>
      </c>
      <c r="E10">
        <v>22.6919786368075</v>
      </c>
      <c r="F10">
        <v>6</v>
      </c>
      <c r="G10">
        <v>1.02665752712216</v>
      </c>
      <c r="H10">
        <v>6</v>
      </c>
      <c r="I10">
        <v>4.64762877236169</v>
      </c>
      <c r="J10">
        <v>6</v>
      </c>
      <c r="K10" s="32">
        <v>63801759.9539665</v>
      </c>
      <c r="L10">
        <v>6</v>
      </c>
      <c r="M10">
        <f t="shared" si="0"/>
        <v>24</v>
      </c>
      <c r="N10" s="21">
        <v>52</v>
      </c>
    </row>
    <row r="11" ht="13.5" customHeight="1" spans="1:14">
      <c r="A11" s="27">
        <v>202302</v>
      </c>
      <c r="B11" t="s">
        <v>57</v>
      </c>
      <c r="C11" t="s">
        <v>58</v>
      </c>
      <c r="D11" t="s">
        <v>77</v>
      </c>
      <c r="E11">
        <v>27.2703049314433</v>
      </c>
      <c r="F11">
        <v>7</v>
      </c>
      <c r="G11">
        <v>19.9744385272665</v>
      </c>
      <c r="H11">
        <v>3</v>
      </c>
      <c r="I11">
        <v>84.289473302445</v>
      </c>
      <c r="J11">
        <v>4</v>
      </c>
      <c r="K11" s="32">
        <v>841835788.151541</v>
      </c>
      <c r="L11">
        <v>4</v>
      </c>
      <c r="M11">
        <f t="shared" si="0"/>
        <v>18</v>
      </c>
      <c r="N11" s="21">
        <v>39</v>
      </c>
    </row>
    <row r="12" ht="13.5" customHeight="1" spans="1:14">
      <c r="A12" s="27">
        <v>202302</v>
      </c>
      <c r="B12" t="s">
        <v>28</v>
      </c>
      <c r="C12" t="s">
        <v>29</v>
      </c>
      <c r="D12" t="s">
        <v>75</v>
      </c>
      <c r="E12">
        <v>20.1031998535003</v>
      </c>
      <c r="F12">
        <v>4</v>
      </c>
      <c r="G12">
        <v>18.8482038883807</v>
      </c>
      <c r="H12">
        <v>4</v>
      </c>
      <c r="I12">
        <v>101.816958696471</v>
      </c>
      <c r="J12">
        <v>3</v>
      </c>
      <c r="K12" s="32">
        <v>881368627.071456</v>
      </c>
      <c r="L12">
        <v>3</v>
      </c>
      <c r="M12">
        <f t="shared" si="0"/>
        <v>14</v>
      </c>
      <c r="N12" s="21">
        <v>17</v>
      </c>
    </row>
    <row r="13" ht="13.5" customHeight="1" spans="1:14">
      <c r="A13" s="27">
        <v>202302</v>
      </c>
      <c r="B13" t="s">
        <v>100</v>
      </c>
      <c r="C13" t="s">
        <v>101</v>
      </c>
      <c r="D13" t="s">
        <v>118</v>
      </c>
      <c r="E13">
        <v>14.0855931494857</v>
      </c>
      <c r="F13">
        <v>1</v>
      </c>
      <c r="G13">
        <v>29.4495711909575</v>
      </c>
      <c r="H13">
        <v>1</v>
      </c>
      <c r="I13">
        <v>181.847011208915</v>
      </c>
      <c r="J13">
        <v>1</v>
      </c>
      <c r="K13" s="32">
        <v>3466813550.10016</v>
      </c>
      <c r="L13">
        <v>2</v>
      </c>
      <c r="M13">
        <f t="shared" si="0"/>
        <v>5</v>
      </c>
      <c r="N13" s="21">
        <v>1</v>
      </c>
    </row>
    <row r="14" ht="13.5" customHeight="1" spans="1:14">
      <c r="A14" s="27">
        <v>202302</v>
      </c>
      <c r="B14" t="s">
        <v>100</v>
      </c>
      <c r="C14" t="s">
        <v>101</v>
      </c>
      <c r="D14" t="s">
        <v>121</v>
      </c>
      <c r="E14">
        <v>14.0855931494857</v>
      </c>
      <c r="F14">
        <v>1</v>
      </c>
      <c r="G14">
        <v>29.4495711909575</v>
      </c>
      <c r="H14">
        <v>1</v>
      </c>
      <c r="I14">
        <v>181.847011208915</v>
      </c>
      <c r="J14">
        <v>1</v>
      </c>
      <c r="K14" s="32">
        <v>3466813550.10016</v>
      </c>
      <c r="L14">
        <v>2</v>
      </c>
      <c r="M14">
        <f t="shared" si="0"/>
        <v>5</v>
      </c>
      <c r="N14" s="21">
        <v>1</v>
      </c>
    </row>
    <row r="15" ht="13.5" customHeight="1" spans="1:14">
      <c r="A15" s="27">
        <v>202302</v>
      </c>
      <c r="B15" t="s">
        <v>79</v>
      </c>
      <c r="C15" t="s">
        <v>80</v>
      </c>
      <c r="D15" t="s">
        <v>106</v>
      </c>
      <c r="E15">
        <v>22.6919786368075</v>
      </c>
      <c r="F15">
        <v>6</v>
      </c>
      <c r="G15">
        <v>1.02665752712216</v>
      </c>
      <c r="H15">
        <v>6</v>
      </c>
      <c r="I15">
        <v>4.64762877236169</v>
      </c>
      <c r="J15">
        <v>6</v>
      </c>
      <c r="K15" s="32">
        <v>63801759.9539665</v>
      </c>
      <c r="L15">
        <v>6</v>
      </c>
      <c r="M15">
        <f t="shared" si="0"/>
        <v>24</v>
      </c>
      <c r="N15" s="21">
        <v>52</v>
      </c>
    </row>
    <row r="16" ht="13.5" customHeight="1" spans="1:14">
      <c r="A16" s="27">
        <v>202302</v>
      </c>
      <c r="B16" t="s">
        <v>57</v>
      </c>
      <c r="C16" t="s">
        <v>58</v>
      </c>
      <c r="D16" t="s">
        <v>73</v>
      </c>
      <c r="E16">
        <v>27.2703049314433</v>
      </c>
      <c r="F16">
        <v>7</v>
      </c>
      <c r="G16">
        <v>19.9744385272665</v>
      </c>
      <c r="H16">
        <v>3</v>
      </c>
      <c r="I16">
        <v>84.289473302445</v>
      </c>
      <c r="J16">
        <v>4</v>
      </c>
      <c r="K16" s="32">
        <v>841835788.151541</v>
      </c>
      <c r="L16">
        <v>4</v>
      </c>
      <c r="M16">
        <f t="shared" si="0"/>
        <v>18</v>
      </c>
      <c r="N16" s="21">
        <v>39</v>
      </c>
    </row>
    <row r="17" ht="13.5" customHeight="1" spans="1:14">
      <c r="A17" s="27">
        <v>202302</v>
      </c>
      <c r="B17" t="s">
        <v>28</v>
      </c>
      <c r="C17" t="s">
        <v>29</v>
      </c>
      <c r="D17" t="s">
        <v>66</v>
      </c>
      <c r="E17">
        <v>20.1031998535003</v>
      </c>
      <c r="F17">
        <v>4</v>
      </c>
      <c r="G17">
        <v>18.8482038883807</v>
      </c>
      <c r="H17">
        <v>4</v>
      </c>
      <c r="I17">
        <v>101.816958696471</v>
      </c>
      <c r="J17">
        <v>3</v>
      </c>
      <c r="K17" s="32">
        <v>881368627.071456</v>
      </c>
      <c r="L17">
        <v>3</v>
      </c>
      <c r="M17">
        <f t="shared" si="0"/>
        <v>14</v>
      </c>
      <c r="N17" s="21">
        <v>17</v>
      </c>
    </row>
    <row r="18" ht="13.5" customHeight="1" spans="1:14">
      <c r="A18" s="27">
        <v>202302</v>
      </c>
      <c r="B18" t="s">
        <v>57</v>
      </c>
      <c r="C18" t="s">
        <v>58</v>
      </c>
      <c r="D18" t="s">
        <v>65</v>
      </c>
      <c r="E18">
        <v>27.2703049314433</v>
      </c>
      <c r="F18">
        <v>7</v>
      </c>
      <c r="G18">
        <v>19.9744385272665</v>
      </c>
      <c r="H18">
        <v>3</v>
      </c>
      <c r="I18">
        <v>84.289473302445</v>
      </c>
      <c r="J18">
        <v>4</v>
      </c>
      <c r="K18" s="32">
        <v>841835788.151541</v>
      </c>
      <c r="L18">
        <v>4</v>
      </c>
      <c r="M18">
        <f t="shared" si="0"/>
        <v>18</v>
      </c>
      <c r="N18" s="21">
        <v>39</v>
      </c>
    </row>
    <row r="19" ht="13.5" customHeight="1" spans="1:14">
      <c r="A19" s="27">
        <v>202302</v>
      </c>
      <c r="B19" t="s">
        <v>28</v>
      </c>
      <c r="C19" t="s">
        <v>29</v>
      </c>
      <c r="D19" t="s">
        <v>71</v>
      </c>
      <c r="E19">
        <v>20.1031998535003</v>
      </c>
      <c r="F19">
        <v>4</v>
      </c>
      <c r="G19">
        <v>18.8482038883807</v>
      </c>
      <c r="H19">
        <v>4</v>
      </c>
      <c r="I19">
        <v>101.816958696471</v>
      </c>
      <c r="J19">
        <v>3</v>
      </c>
      <c r="K19" s="32">
        <v>881368627.071456</v>
      </c>
      <c r="L19">
        <v>3</v>
      </c>
      <c r="M19">
        <f t="shared" si="0"/>
        <v>14</v>
      </c>
      <c r="N19" s="21">
        <v>17</v>
      </c>
    </row>
    <row r="20" ht="13.5" customHeight="1" spans="1:14">
      <c r="A20" s="27">
        <v>202302</v>
      </c>
      <c r="B20" t="s">
        <v>28</v>
      </c>
      <c r="C20" t="s">
        <v>29</v>
      </c>
      <c r="D20" t="s">
        <v>51</v>
      </c>
      <c r="E20">
        <v>20.1031998535003</v>
      </c>
      <c r="F20">
        <v>4</v>
      </c>
      <c r="G20">
        <v>18.8482038883807</v>
      </c>
      <c r="H20">
        <v>4</v>
      </c>
      <c r="I20">
        <v>101.816958696471</v>
      </c>
      <c r="J20">
        <v>3</v>
      </c>
      <c r="K20" s="32">
        <v>881368627.071456</v>
      </c>
      <c r="L20">
        <v>3</v>
      </c>
      <c r="M20">
        <f t="shared" si="0"/>
        <v>14</v>
      </c>
      <c r="N20" s="21">
        <v>17</v>
      </c>
    </row>
    <row r="21" ht="13.5" customHeight="1" spans="1:14">
      <c r="A21" s="27">
        <v>202302</v>
      </c>
      <c r="B21" t="s">
        <v>79</v>
      </c>
      <c r="C21" t="s">
        <v>80</v>
      </c>
      <c r="D21" t="s">
        <v>98</v>
      </c>
      <c r="E21">
        <v>22.6919786368075</v>
      </c>
      <c r="F21">
        <v>6</v>
      </c>
      <c r="G21">
        <v>1.02665752712216</v>
      </c>
      <c r="H21">
        <v>6</v>
      </c>
      <c r="I21">
        <v>4.64762877236169</v>
      </c>
      <c r="J21">
        <v>6</v>
      </c>
      <c r="K21" s="32">
        <v>63801759.9539665</v>
      </c>
      <c r="L21">
        <v>6</v>
      </c>
      <c r="M21">
        <f t="shared" si="0"/>
        <v>24</v>
      </c>
      <c r="N21" s="21">
        <v>52</v>
      </c>
    </row>
    <row r="22" ht="13.5" customHeight="1" spans="1:14">
      <c r="A22" s="27">
        <v>202302</v>
      </c>
      <c r="B22" t="s">
        <v>28</v>
      </c>
      <c r="C22" t="s">
        <v>29</v>
      </c>
      <c r="D22" t="s">
        <v>72</v>
      </c>
      <c r="E22">
        <v>20.1031998535003</v>
      </c>
      <c r="F22">
        <v>4</v>
      </c>
      <c r="G22">
        <v>18.8482038883807</v>
      </c>
      <c r="H22">
        <v>4</v>
      </c>
      <c r="I22">
        <v>101.816958696471</v>
      </c>
      <c r="J22">
        <v>3</v>
      </c>
      <c r="K22" s="32">
        <v>881368627.071456</v>
      </c>
      <c r="L22">
        <v>3</v>
      </c>
      <c r="M22">
        <f t="shared" si="0"/>
        <v>14</v>
      </c>
      <c r="N22" s="21">
        <v>17</v>
      </c>
    </row>
    <row r="23" ht="13.5" customHeight="1" spans="1:14">
      <c r="A23" s="27">
        <v>202302</v>
      </c>
      <c r="B23" t="s">
        <v>79</v>
      </c>
      <c r="C23" t="s">
        <v>80</v>
      </c>
      <c r="D23" t="s">
        <v>108</v>
      </c>
      <c r="E23">
        <v>22.6919786368075</v>
      </c>
      <c r="F23">
        <v>6</v>
      </c>
      <c r="G23">
        <v>1.02665752712216</v>
      </c>
      <c r="H23">
        <v>6</v>
      </c>
      <c r="I23">
        <v>4.64762877236169</v>
      </c>
      <c r="J23">
        <v>6</v>
      </c>
      <c r="K23" s="32">
        <v>63801759.9539665</v>
      </c>
      <c r="L23">
        <v>6</v>
      </c>
      <c r="M23">
        <f t="shared" si="0"/>
        <v>24</v>
      </c>
      <c r="N23" s="21">
        <v>52</v>
      </c>
    </row>
    <row r="24" ht="13.5" customHeight="1" spans="1:14">
      <c r="A24" s="27">
        <v>202302</v>
      </c>
      <c r="B24" t="s">
        <v>79</v>
      </c>
      <c r="C24" t="s">
        <v>80</v>
      </c>
      <c r="D24" t="s">
        <v>81</v>
      </c>
      <c r="E24">
        <v>22.6919786368075</v>
      </c>
      <c r="F24">
        <v>6</v>
      </c>
      <c r="G24">
        <v>1.02665752712216</v>
      </c>
      <c r="H24">
        <v>6</v>
      </c>
      <c r="I24">
        <v>4.64762877236169</v>
      </c>
      <c r="J24">
        <v>6</v>
      </c>
      <c r="K24" s="32">
        <v>63801759.9539665</v>
      </c>
      <c r="L24">
        <v>6</v>
      </c>
      <c r="M24">
        <f t="shared" si="0"/>
        <v>24</v>
      </c>
      <c r="N24" s="21">
        <v>52</v>
      </c>
    </row>
    <row r="25" ht="13.5" customHeight="1" spans="1:14">
      <c r="A25" s="27">
        <v>202302</v>
      </c>
      <c r="B25" t="s">
        <v>79</v>
      </c>
      <c r="C25" t="s">
        <v>80</v>
      </c>
      <c r="D25" t="s">
        <v>96</v>
      </c>
      <c r="E25">
        <v>22.6919786368075</v>
      </c>
      <c r="F25">
        <v>6</v>
      </c>
      <c r="G25">
        <v>1.02665752712216</v>
      </c>
      <c r="H25">
        <v>6</v>
      </c>
      <c r="I25">
        <v>4.64762877236169</v>
      </c>
      <c r="J25">
        <v>6</v>
      </c>
      <c r="K25" s="32">
        <v>63801759.9539665</v>
      </c>
      <c r="L25">
        <v>6</v>
      </c>
      <c r="M25">
        <f t="shared" si="0"/>
        <v>24</v>
      </c>
      <c r="N25" s="21">
        <v>52</v>
      </c>
    </row>
    <row r="26" ht="13.5" customHeight="1" spans="1:14">
      <c r="A26" s="27">
        <v>202302</v>
      </c>
      <c r="B26" t="s">
        <v>28</v>
      </c>
      <c r="C26" t="s">
        <v>29</v>
      </c>
      <c r="D26" t="s">
        <v>64</v>
      </c>
      <c r="E26">
        <v>20.1031998535003</v>
      </c>
      <c r="F26">
        <v>4</v>
      </c>
      <c r="G26">
        <v>18.8482038883807</v>
      </c>
      <c r="H26">
        <v>4</v>
      </c>
      <c r="I26">
        <v>101.816958696471</v>
      </c>
      <c r="J26">
        <v>3</v>
      </c>
      <c r="K26" s="32">
        <v>881368627.071456</v>
      </c>
      <c r="L26">
        <v>3</v>
      </c>
      <c r="M26">
        <f t="shared" si="0"/>
        <v>14</v>
      </c>
      <c r="N26" s="21">
        <v>17</v>
      </c>
    </row>
    <row r="27" ht="13.5" customHeight="1" spans="1:14">
      <c r="A27" s="27">
        <v>202302</v>
      </c>
      <c r="B27" t="s">
        <v>86</v>
      </c>
      <c r="C27" t="s">
        <v>87</v>
      </c>
      <c r="D27" t="s">
        <v>123</v>
      </c>
      <c r="E27">
        <v>14.8268358928755</v>
      </c>
      <c r="F27">
        <v>2</v>
      </c>
      <c r="G27">
        <v>23.9469337192894</v>
      </c>
      <c r="H27">
        <v>2</v>
      </c>
      <c r="I27">
        <v>131.505780006586</v>
      </c>
      <c r="J27">
        <v>2</v>
      </c>
      <c r="K27" s="32">
        <v>5922871005.86201</v>
      </c>
      <c r="L27">
        <v>1</v>
      </c>
      <c r="M27">
        <f t="shared" si="0"/>
        <v>7</v>
      </c>
      <c r="N27" s="21">
        <v>6</v>
      </c>
    </row>
    <row r="28" ht="13.5" customHeight="1" spans="1:14">
      <c r="A28" s="27">
        <v>202302</v>
      </c>
      <c r="B28" t="s">
        <v>28</v>
      </c>
      <c r="C28" t="s">
        <v>29</v>
      </c>
      <c r="D28" t="s">
        <v>56</v>
      </c>
      <c r="E28">
        <v>20.1031998535003</v>
      </c>
      <c r="F28">
        <v>4</v>
      </c>
      <c r="G28">
        <v>18.8482038883807</v>
      </c>
      <c r="H28">
        <v>4</v>
      </c>
      <c r="I28">
        <v>101.816958696471</v>
      </c>
      <c r="J28">
        <v>3</v>
      </c>
      <c r="K28" s="32">
        <v>881368627.071456</v>
      </c>
      <c r="L28">
        <v>3</v>
      </c>
      <c r="M28">
        <f t="shared" si="0"/>
        <v>14</v>
      </c>
      <c r="N28" s="21">
        <v>17</v>
      </c>
    </row>
    <row r="29" ht="13.5" customHeight="1" spans="1:14">
      <c r="A29" s="27">
        <v>202302</v>
      </c>
      <c r="B29" t="s">
        <v>57</v>
      </c>
      <c r="C29" t="s">
        <v>58</v>
      </c>
      <c r="D29" t="s">
        <v>59</v>
      </c>
      <c r="E29">
        <v>27.2703049314433</v>
      </c>
      <c r="F29">
        <v>7</v>
      </c>
      <c r="G29">
        <v>19.9744385272665</v>
      </c>
      <c r="H29">
        <v>3</v>
      </c>
      <c r="I29">
        <v>84.289473302445</v>
      </c>
      <c r="J29">
        <v>4</v>
      </c>
      <c r="K29" s="32">
        <v>841835788.151541</v>
      </c>
      <c r="L29">
        <v>4</v>
      </c>
      <c r="M29">
        <f t="shared" si="0"/>
        <v>18</v>
      </c>
      <c r="N29" s="21">
        <v>39</v>
      </c>
    </row>
    <row r="30" ht="13.5" customHeight="1" spans="1:14">
      <c r="A30" s="27">
        <v>202302</v>
      </c>
      <c r="B30" t="s">
        <v>86</v>
      </c>
      <c r="C30" t="s">
        <v>87</v>
      </c>
      <c r="D30" t="s">
        <v>119</v>
      </c>
      <c r="E30">
        <v>14.8268358928755</v>
      </c>
      <c r="F30">
        <v>2</v>
      </c>
      <c r="G30">
        <v>23.9469337192894</v>
      </c>
      <c r="H30">
        <v>2</v>
      </c>
      <c r="I30">
        <v>131.505780006586</v>
      </c>
      <c r="J30">
        <v>2</v>
      </c>
      <c r="K30" s="32">
        <v>5922871005.86201</v>
      </c>
      <c r="L30">
        <v>1</v>
      </c>
      <c r="M30">
        <f t="shared" si="0"/>
        <v>7</v>
      </c>
      <c r="N30" s="21">
        <v>6</v>
      </c>
    </row>
    <row r="31" ht="13.5" customHeight="1" spans="1:14">
      <c r="A31" s="27">
        <v>202302</v>
      </c>
      <c r="B31" t="s">
        <v>79</v>
      </c>
      <c r="C31" t="s">
        <v>80</v>
      </c>
      <c r="D31" t="s">
        <v>84</v>
      </c>
      <c r="E31">
        <v>22.6919786368075</v>
      </c>
      <c r="F31">
        <v>6</v>
      </c>
      <c r="G31">
        <v>1.02665752712216</v>
      </c>
      <c r="H31">
        <v>6</v>
      </c>
      <c r="I31">
        <v>4.64762877236169</v>
      </c>
      <c r="J31">
        <v>6</v>
      </c>
      <c r="K31" s="32">
        <v>63801759.9539665</v>
      </c>
      <c r="L31">
        <v>6</v>
      </c>
      <c r="M31">
        <f t="shared" si="0"/>
        <v>24</v>
      </c>
      <c r="N31" s="21">
        <v>52</v>
      </c>
    </row>
    <row r="32" ht="13.5" customHeight="1" spans="1:14">
      <c r="A32" s="27">
        <v>202302</v>
      </c>
      <c r="B32" t="s">
        <v>61</v>
      </c>
      <c r="C32" t="s">
        <v>62</v>
      </c>
      <c r="D32" t="s">
        <v>109</v>
      </c>
      <c r="E32">
        <v>18.180746821652</v>
      </c>
      <c r="F32">
        <v>3</v>
      </c>
      <c r="G32">
        <v>8.03106977130167</v>
      </c>
      <c r="H32">
        <v>5</v>
      </c>
      <c r="I32">
        <v>40.915725083879</v>
      </c>
      <c r="J32">
        <v>5</v>
      </c>
      <c r="K32" s="32">
        <v>780910798.995667</v>
      </c>
      <c r="L32">
        <v>5</v>
      </c>
      <c r="M32">
        <f t="shared" si="0"/>
        <v>18</v>
      </c>
      <c r="N32" s="21">
        <v>39</v>
      </c>
    </row>
    <row r="33" ht="13.5" customHeight="1" spans="1:14">
      <c r="A33" s="27">
        <v>202302</v>
      </c>
      <c r="B33" t="s">
        <v>41</v>
      </c>
      <c r="C33" t="s">
        <v>42</v>
      </c>
      <c r="D33" t="s">
        <v>72</v>
      </c>
      <c r="E33">
        <v>20.8273782421227</v>
      </c>
      <c r="F33">
        <v>5</v>
      </c>
      <c r="G33">
        <v>-17.9522980294866</v>
      </c>
      <c r="H33">
        <v>7</v>
      </c>
      <c r="I33">
        <v>-85.102804255809</v>
      </c>
      <c r="J33">
        <v>7</v>
      </c>
      <c r="K33" s="32">
        <v>-1284530607.05974</v>
      </c>
      <c r="L33">
        <v>7</v>
      </c>
      <c r="M33">
        <f t="shared" si="0"/>
        <v>26</v>
      </c>
      <c r="N33" s="21">
        <v>59</v>
      </c>
    </row>
    <row r="34" ht="13.5" customHeight="1" spans="1:14">
      <c r="A34" s="27">
        <v>202302</v>
      </c>
      <c r="B34" t="s">
        <v>86</v>
      </c>
      <c r="C34" t="s">
        <v>87</v>
      </c>
      <c r="D34" t="s">
        <v>111</v>
      </c>
      <c r="E34">
        <v>14.8268358928755</v>
      </c>
      <c r="F34">
        <v>2</v>
      </c>
      <c r="G34">
        <v>23.9469337192894</v>
      </c>
      <c r="H34">
        <v>2</v>
      </c>
      <c r="I34">
        <v>131.505780006586</v>
      </c>
      <c r="J34">
        <v>2</v>
      </c>
      <c r="K34" s="32">
        <v>5922871005.86201</v>
      </c>
      <c r="L34">
        <v>1</v>
      </c>
      <c r="M34">
        <f t="shared" si="0"/>
        <v>7</v>
      </c>
      <c r="N34" s="21">
        <v>6</v>
      </c>
    </row>
    <row r="35" ht="13.5" customHeight="1" spans="1:14">
      <c r="A35" s="27">
        <v>202302</v>
      </c>
      <c r="B35" t="s">
        <v>86</v>
      </c>
      <c r="C35" t="s">
        <v>87</v>
      </c>
      <c r="D35" t="s">
        <v>117</v>
      </c>
      <c r="E35">
        <v>14.8268358928755</v>
      </c>
      <c r="F35">
        <v>2</v>
      </c>
      <c r="G35">
        <v>23.9469337192894</v>
      </c>
      <c r="H35">
        <v>2</v>
      </c>
      <c r="I35">
        <v>131.505780006586</v>
      </c>
      <c r="J35">
        <v>2</v>
      </c>
      <c r="K35" s="32">
        <v>5922871005.86201</v>
      </c>
      <c r="L35">
        <v>1</v>
      </c>
      <c r="M35">
        <f t="shared" si="0"/>
        <v>7</v>
      </c>
      <c r="N35" s="21">
        <v>6</v>
      </c>
    </row>
    <row r="36" ht="13.5" customHeight="1" spans="1:14">
      <c r="A36" s="27">
        <v>202302</v>
      </c>
      <c r="B36" t="s">
        <v>28</v>
      </c>
      <c r="C36" t="s">
        <v>29</v>
      </c>
      <c r="D36" t="s">
        <v>32</v>
      </c>
      <c r="E36">
        <v>20.1031998535003</v>
      </c>
      <c r="F36">
        <v>4</v>
      </c>
      <c r="G36">
        <v>18.8482038883807</v>
      </c>
      <c r="H36">
        <v>4</v>
      </c>
      <c r="I36">
        <v>101.816958696471</v>
      </c>
      <c r="J36">
        <v>3</v>
      </c>
      <c r="K36" s="32">
        <v>881368627.071456</v>
      </c>
      <c r="L36">
        <v>3</v>
      </c>
      <c r="M36">
        <f t="shared" si="0"/>
        <v>14</v>
      </c>
      <c r="N36" s="21">
        <v>17</v>
      </c>
    </row>
    <row r="37" ht="13.5" customHeight="1" spans="1:14">
      <c r="A37" s="27">
        <v>202302</v>
      </c>
      <c r="B37" t="s">
        <v>86</v>
      </c>
      <c r="C37" t="s">
        <v>87</v>
      </c>
      <c r="D37" t="s">
        <v>110</v>
      </c>
      <c r="E37">
        <v>14.8268358928755</v>
      </c>
      <c r="F37">
        <v>2</v>
      </c>
      <c r="G37">
        <v>23.9469337192894</v>
      </c>
      <c r="H37">
        <v>2</v>
      </c>
      <c r="I37">
        <v>131.505780006586</v>
      </c>
      <c r="J37">
        <v>2</v>
      </c>
      <c r="K37" s="32">
        <v>5922871005.86201</v>
      </c>
      <c r="L37">
        <v>1</v>
      </c>
      <c r="M37">
        <f t="shared" si="0"/>
        <v>7</v>
      </c>
      <c r="N37" s="21">
        <v>6</v>
      </c>
    </row>
    <row r="38" ht="13.5" customHeight="1" spans="1:14">
      <c r="A38" s="27">
        <v>202302</v>
      </c>
      <c r="B38" t="s">
        <v>28</v>
      </c>
      <c r="C38" t="s">
        <v>29</v>
      </c>
      <c r="D38" t="s">
        <v>39</v>
      </c>
      <c r="E38">
        <v>20.1031998535003</v>
      </c>
      <c r="F38">
        <v>4</v>
      </c>
      <c r="G38">
        <v>18.8482038883807</v>
      </c>
      <c r="H38">
        <v>4</v>
      </c>
      <c r="I38">
        <v>101.816958696471</v>
      </c>
      <c r="J38">
        <v>3</v>
      </c>
      <c r="K38" s="32">
        <v>881368627.071456</v>
      </c>
      <c r="L38">
        <v>3</v>
      </c>
      <c r="M38">
        <f t="shared" si="0"/>
        <v>14</v>
      </c>
      <c r="N38" s="21">
        <v>17</v>
      </c>
    </row>
    <row r="39" ht="13.5" customHeight="1" spans="1:14">
      <c r="A39" s="27">
        <v>202302</v>
      </c>
      <c r="B39" t="s">
        <v>28</v>
      </c>
      <c r="C39" t="s">
        <v>29</v>
      </c>
      <c r="D39" t="s">
        <v>37</v>
      </c>
      <c r="E39">
        <v>20.1031998535003</v>
      </c>
      <c r="F39">
        <v>4</v>
      </c>
      <c r="G39">
        <v>18.8482038883807</v>
      </c>
      <c r="H39">
        <v>4</v>
      </c>
      <c r="I39">
        <v>101.816958696471</v>
      </c>
      <c r="J39">
        <v>3</v>
      </c>
      <c r="K39" s="32">
        <v>881368627.071456</v>
      </c>
      <c r="L39">
        <v>3</v>
      </c>
      <c r="M39">
        <f t="shared" si="0"/>
        <v>14</v>
      </c>
      <c r="N39" s="21">
        <v>17</v>
      </c>
    </row>
    <row r="40" ht="13.5" customHeight="1" spans="1:14">
      <c r="A40" s="27">
        <v>202302</v>
      </c>
      <c r="B40" t="s">
        <v>86</v>
      </c>
      <c r="C40" t="s">
        <v>87</v>
      </c>
      <c r="D40" t="s">
        <v>114</v>
      </c>
      <c r="E40">
        <v>14.8268358928755</v>
      </c>
      <c r="F40">
        <v>2</v>
      </c>
      <c r="G40">
        <v>23.9469337192894</v>
      </c>
      <c r="H40">
        <v>2</v>
      </c>
      <c r="I40">
        <v>131.505780006586</v>
      </c>
      <c r="J40">
        <v>2</v>
      </c>
      <c r="K40" s="32">
        <v>5922871005.86201</v>
      </c>
      <c r="L40">
        <v>1</v>
      </c>
      <c r="M40">
        <f t="shared" si="0"/>
        <v>7</v>
      </c>
      <c r="N40" s="21">
        <v>6</v>
      </c>
    </row>
    <row r="41" ht="13.5" customHeight="1" spans="1:14">
      <c r="A41" s="27">
        <v>202302</v>
      </c>
      <c r="B41" t="s">
        <v>86</v>
      </c>
      <c r="C41" t="s">
        <v>87</v>
      </c>
      <c r="D41" t="s">
        <v>112</v>
      </c>
      <c r="E41">
        <v>14.8268358928755</v>
      </c>
      <c r="F41">
        <v>2</v>
      </c>
      <c r="G41">
        <v>23.9469337192894</v>
      </c>
      <c r="H41">
        <v>2</v>
      </c>
      <c r="I41">
        <v>131.505780006586</v>
      </c>
      <c r="J41">
        <v>2</v>
      </c>
      <c r="K41" s="32">
        <v>5922871005.86201</v>
      </c>
      <c r="L41">
        <v>1</v>
      </c>
      <c r="M41">
        <f t="shared" si="0"/>
        <v>7</v>
      </c>
      <c r="N41" s="21">
        <v>6</v>
      </c>
    </row>
    <row r="42" ht="13.5" customHeight="1" spans="1:14">
      <c r="A42" s="27">
        <v>202302</v>
      </c>
      <c r="B42" t="s">
        <v>28</v>
      </c>
      <c r="C42" t="s">
        <v>29</v>
      </c>
      <c r="D42" t="s">
        <v>36</v>
      </c>
      <c r="E42">
        <v>20.1031998535003</v>
      </c>
      <c r="F42">
        <v>4</v>
      </c>
      <c r="G42">
        <v>18.8482038883807</v>
      </c>
      <c r="H42">
        <v>4</v>
      </c>
      <c r="I42">
        <v>101.816958696471</v>
      </c>
      <c r="J42">
        <v>3</v>
      </c>
      <c r="K42" s="32">
        <v>881368627.071456</v>
      </c>
      <c r="L42">
        <v>3</v>
      </c>
      <c r="M42">
        <f t="shared" si="0"/>
        <v>14</v>
      </c>
      <c r="N42" s="21">
        <v>17</v>
      </c>
    </row>
    <row r="43" ht="13.5" customHeight="1" spans="1:14">
      <c r="A43" s="27">
        <v>202302</v>
      </c>
      <c r="B43" t="s">
        <v>41</v>
      </c>
      <c r="C43" t="s">
        <v>42</v>
      </c>
      <c r="D43" t="s">
        <v>70</v>
      </c>
      <c r="E43">
        <v>20.8273782421227</v>
      </c>
      <c r="F43">
        <v>5</v>
      </c>
      <c r="G43">
        <v>-17.9522980294866</v>
      </c>
      <c r="H43">
        <v>7</v>
      </c>
      <c r="I43">
        <v>-85.102804255809</v>
      </c>
      <c r="J43">
        <v>7</v>
      </c>
      <c r="K43" s="32">
        <v>-1284530607.05974</v>
      </c>
      <c r="L43">
        <v>7</v>
      </c>
      <c r="M43">
        <f t="shared" si="0"/>
        <v>26</v>
      </c>
      <c r="N43" s="21">
        <v>59</v>
      </c>
    </row>
    <row r="44" ht="13.5" customHeight="1" spans="1:14">
      <c r="A44" s="27">
        <v>202302</v>
      </c>
      <c r="B44" t="s">
        <v>28</v>
      </c>
      <c r="C44" t="s">
        <v>29</v>
      </c>
      <c r="D44" t="s">
        <v>34</v>
      </c>
      <c r="E44">
        <v>20.1031998535003</v>
      </c>
      <c r="F44">
        <v>4</v>
      </c>
      <c r="G44">
        <v>18.8482038883807</v>
      </c>
      <c r="H44">
        <v>4</v>
      </c>
      <c r="I44">
        <v>101.816958696471</v>
      </c>
      <c r="J44">
        <v>3</v>
      </c>
      <c r="K44" s="32">
        <v>881368627.071456</v>
      </c>
      <c r="L44">
        <v>3</v>
      </c>
      <c r="M44">
        <f t="shared" si="0"/>
        <v>14</v>
      </c>
      <c r="N44" s="21">
        <v>17</v>
      </c>
    </row>
    <row r="45" ht="13.5" customHeight="1" spans="1:14">
      <c r="A45" s="27">
        <v>202302</v>
      </c>
      <c r="B45" t="s">
        <v>41</v>
      </c>
      <c r="C45" t="s">
        <v>42</v>
      </c>
      <c r="D45" t="s">
        <v>52</v>
      </c>
      <c r="E45">
        <v>20.8273782421227</v>
      </c>
      <c r="F45">
        <v>5</v>
      </c>
      <c r="G45">
        <v>-17.9522980294866</v>
      </c>
      <c r="H45">
        <v>7</v>
      </c>
      <c r="I45">
        <v>-85.102804255809</v>
      </c>
      <c r="J45">
        <v>7</v>
      </c>
      <c r="K45" s="32">
        <v>-1284530607.05974</v>
      </c>
      <c r="L45">
        <v>7</v>
      </c>
      <c r="M45">
        <f t="shared" si="0"/>
        <v>26</v>
      </c>
      <c r="N45" s="21">
        <v>59</v>
      </c>
    </row>
    <row r="46" ht="13.5" customHeight="1" spans="1:14">
      <c r="A46" s="27">
        <v>202302</v>
      </c>
      <c r="B46" t="s">
        <v>61</v>
      </c>
      <c r="C46" t="s">
        <v>62</v>
      </c>
      <c r="D46" t="s">
        <v>95</v>
      </c>
      <c r="E46">
        <v>18.180746821652</v>
      </c>
      <c r="F46">
        <v>3</v>
      </c>
      <c r="G46">
        <v>8.03106977130167</v>
      </c>
      <c r="H46">
        <v>5</v>
      </c>
      <c r="I46">
        <v>40.915725083879</v>
      </c>
      <c r="J46">
        <v>5</v>
      </c>
      <c r="K46" s="32">
        <v>780910798.995667</v>
      </c>
      <c r="L46">
        <v>5</v>
      </c>
      <c r="M46">
        <f t="shared" si="0"/>
        <v>18</v>
      </c>
      <c r="N46" s="21">
        <v>39</v>
      </c>
    </row>
    <row r="47" ht="13.5" customHeight="1" spans="1:14">
      <c r="A47" s="27">
        <v>202302</v>
      </c>
      <c r="B47" t="s">
        <v>28</v>
      </c>
      <c r="C47" t="s">
        <v>29</v>
      </c>
      <c r="D47" t="s">
        <v>35</v>
      </c>
      <c r="E47">
        <v>20.1031998535003</v>
      </c>
      <c r="F47">
        <v>4</v>
      </c>
      <c r="G47">
        <v>18.8482038883807</v>
      </c>
      <c r="H47">
        <v>4</v>
      </c>
      <c r="I47">
        <v>101.816958696471</v>
      </c>
      <c r="J47">
        <v>3</v>
      </c>
      <c r="K47" s="32">
        <v>881368627.071456</v>
      </c>
      <c r="L47">
        <v>3</v>
      </c>
      <c r="M47">
        <f t="shared" si="0"/>
        <v>14</v>
      </c>
      <c r="N47" s="21">
        <v>17</v>
      </c>
    </row>
    <row r="48" ht="13.5" customHeight="1" spans="1:14">
      <c r="A48" s="27">
        <v>202302</v>
      </c>
      <c r="B48" t="s">
        <v>28</v>
      </c>
      <c r="C48" t="s">
        <v>29</v>
      </c>
      <c r="D48" t="s">
        <v>30</v>
      </c>
      <c r="E48">
        <v>20.1031998535003</v>
      </c>
      <c r="F48">
        <v>4</v>
      </c>
      <c r="G48">
        <v>18.8482038883807</v>
      </c>
      <c r="H48">
        <v>4</v>
      </c>
      <c r="I48">
        <v>101.816958696471</v>
      </c>
      <c r="J48">
        <v>3</v>
      </c>
      <c r="K48" s="32">
        <v>881368627.071456</v>
      </c>
      <c r="L48">
        <v>3</v>
      </c>
      <c r="M48">
        <f t="shared" si="0"/>
        <v>14</v>
      </c>
      <c r="N48" s="21">
        <v>17</v>
      </c>
    </row>
    <row r="49" ht="13.5" customHeight="1" spans="1:14">
      <c r="A49" s="27">
        <v>202302</v>
      </c>
      <c r="B49" t="s">
        <v>61</v>
      </c>
      <c r="C49" t="s">
        <v>62</v>
      </c>
      <c r="D49" t="s">
        <v>93</v>
      </c>
      <c r="E49">
        <v>18.180746821652</v>
      </c>
      <c r="F49">
        <v>3</v>
      </c>
      <c r="G49">
        <v>8.03106977130167</v>
      </c>
      <c r="H49">
        <v>5</v>
      </c>
      <c r="I49">
        <v>40.915725083879</v>
      </c>
      <c r="J49">
        <v>5</v>
      </c>
      <c r="K49" s="32">
        <v>780910798.995667</v>
      </c>
      <c r="L49">
        <v>5</v>
      </c>
      <c r="M49">
        <f t="shared" si="0"/>
        <v>18</v>
      </c>
      <c r="N49" s="21">
        <v>39</v>
      </c>
    </row>
    <row r="50" ht="13.5" customHeight="1" spans="1:14">
      <c r="A50" s="27">
        <v>202302</v>
      </c>
      <c r="B50" t="s">
        <v>41</v>
      </c>
      <c r="C50" t="s">
        <v>42</v>
      </c>
      <c r="D50" t="s">
        <v>104</v>
      </c>
      <c r="E50">
        <v>20.8273782421227</v>
      </c>
      <c r="F50">
        <v>5</v>
      </c>
      <c r="G50">
        <v>-17.9522980294866</v>
      </c>
      <c r="H50">
        <v>7</v>
      </c>
      <c r="I50">
        <v>-85.102804255809</v>
      </c>
      <c r="J50">
        <v>7</v>
      </c>
      <c r="K50" s="32">
        <v>-1284530607.05974</v>
      </c>
      <c r="L50">
        <v>7</v>
      </c>
      <c r="M50">
        <f t="shared" si="0"/>
        <v>26</v>
      </c>
      <c r="N50" s="21">
        <v>59</v>
      </c>
    </row>
    <row r="51" ht="13.5" customHeight="1" spans="1:14">
      <c r="A51" s="27">
        <v>202302</v>
      </c>
      <c r="B51" t="s">
        <v>61</v>
      </c>
      <c r="C51" t="s">
        <v>62</v>
      </c>
      <c r="D51" t="s">
        <v>92</v>
      </c>
      <c r="E51">
        <v>18.180746821652</v>
      </c>
      <c r="F51">
        <v>3</v>
      </c>
      <c r="G51">
        <v>8.03106977130167</v>
      </c>
      <c r="H51">
        <v>5</v>
      </c>
      <c r="I51">
        <v>40.915725083879</v>
      </c>
      <c r="J51">
        <v>5</v>
      </c>
      <c r="K51" s="32">
        <v>780910798.995667</v>
      </c>
      <c r="L51">
        <v>5</v>
      </c>
      <c r="M51">
        <f t="shared" si="0"/>
        <v>18</v>
      </c>
      <c r="N51" s="21">
        <v>39</v>
      </c>
    </row>
    <row r="52" ht="13.5" customHeight="1" spans="1:14">
      <c r="A52" s="27">
        <v>202302</v>
      </c>
      <c r="B52" t="s">
        <v>61</v>
      </c>
      <c r="C52" t="s">
        <v>62</v>
      </c>
      <c r="D52" t="s">
        <v>105</v>
      </c>
      <c r="E52">
        <v>18.180746821652</v>
      </c>
      <c r="F52">
        <v>3</v>
      </c>
      <c r="G52">
        <v>8.03106977130167</v>
      </c>
      <c r="H52">
        <v>5</v>
      </c>
      <c r="I52">
        <v>40.915725083879</v>
      </c>
      <c r="J52">
        <v>5</v>
      </c>
      <c r="K52" s="32">
        <v>780910798.995667</v>
      </c>
      <c r="L52">
        <v>5</v>
      </c>
      <c r="M52">
        <f t="shared" si="0"/>
        <v>18</v>
      </c>
      <c r="N52" s="21">
        <v>39</v>
      </c>
    </row>
    <row r="53" ht="13.5" customHeight="1" spans="1:14">
      <c r="A53" s="27">
        <v>202302</v>
      </c>
      <c r="B53" t="s">
        <v>100</v>
      </c>
      <c r="C53" t="s">
        <v>101</v>
      </c>
      <c r="D53" t="s">
        <v>102</v>
      </c>
      <c r="E53">
        <v>14.0855931494857</v>
      </c>
      <c r="F53">
        <v>1</v>
      </c>
      <c r="G53">
        <v>29.4495711909575</v>
      </c>
      <c r="H53">
        <v>1</v>
      </c>
      <c r="I53">
        <v>181.847011208915</v>
      </c>
      <c r="J53">
        <v>1</v>
      </c>
      <c r="K53" s="32">
        <v>3466813550.10016</v>
      </c>
      <c r="L53">
        <v>2</v>
      </c>
      <c r="M53">
        <f t="shared" si="0"/>
        <v>5</v>
      </c>
      <c r="N53" s="21">
        <v>1</v>
      </c>
    </row>
    <row r="54" ht="13.5" customHeight="1" spans="1:14">
      <c r="A54" s="27">
        <v>202302</v>
      </c>
      <c r="B54" t="s">
        <v>61</v>
      </c>
      <c r="C54" t="s">
        <v>62</v>
      </c>
      <c r="D54" t="s">
        <v>76</v>
      </c>
      <c r="E54">
        <v>18.180746821652</v>
      </c>
      <c r="F54">
        <v>3</v>
      </c>
      <c r="G54">
        <v>8.03106977130167</v>
      </c>
      <c r="H54">
        <v>5</v>
      </c>
      <c r="I54">
        <v>40.915725083879</v>
      </c>
      <c r="J54">
        <v>5</v>
      </c>
      <c r="K54" s="32">
        <v>780910798.995667</v>
      </c>
      <c r="L54">
        <v>5</v>
      </c>
      <c r="M54">
        <f t="shared" si="0"/>
        <v>18</v>
      </c>
      <c r="N54" s="21">
        <v>39</v>
      </c>
    </row>
    <row r="55" ht="13.5" customHeight="1" spans="1:14">
      <c r="A55" s="27">
        <v>202302</v>
      </c>
      <c r="B55" t="s">
        <v>41</v>
      </c>
      <c r="C55" t="s">
        <v>42</v>
      </c>
      <c r="D55" t="s">
        <v>69</v>
      </c>
      <c r="E55">
        <v>20.8273782421227</v>
      </c>
      <c r="F55">
        <v>5</v>
      </c>
      <c r="G55">
        <v>-17.9522980294866</v>
      </c>
      <c r="H55">
        <v>7</v>
      </c>
      <c r="I55">
        <v>-85.102804255809</v>
      </c>
      <c r="J55">
        <v>7</v>
      </c>
      <c r="K55" s="32">
        <v>-1284530607.05974</v>
      </c>
      <c r="L55">
        <v>7</v>
      </c>
      <c r="M55">
        <f t="shared" si="0"/>
        <v>26</v>
      </c>
      <c r="N55" s="21">
        <v>59</v>
      </c>
    </row>
    <row r="56" ht="13.5" customHeight="1" spans="1:14">
      <c r="A56" s="27">
        <v>202302</v>
      </c>
      <c r="B56" t="s">
        <v>28</v>
      </c>
      <c r="C56" t="s">
        <v>29</v>
      </c>
      <c r="D56" t="s">
        <v>33</v>
      </c>
      <c r="E56">
        <v>20.1031998535003</v>
      </c>
      <c r="F56">
        <v>4</v>
      </c>
      <c r="G56">
        <v>18.8482038883807</v>
      </c>
      <c r="H56">
        <v>4</v>
      </c>
      <c r="I56">
        <v>101.816958696471</v>
      </c>
      <c r="J56">
        <v>3</v>
      </c>
      <c r="K56" s="32">
        <v>881368627.071456</v>
      </c>
      <c r="L56">
        <v>3</v>
      </c>
      <c r="M56">
        <f t="shared" si="0"/>
        <v>14</v>
      </c>
      <c r="N56" s="21">
        <v>17</v>
      </c>
    </row>
    <row r="57" ht="13.5" customHeight="1" spans="1:14">
      <c r="A57" s="27">
        <v>202302</v>
      </c>
      <c r="B57" t="s">
        <v>86</v>
      </c>
      <c r="C57" t="s">
        <v>87</v>
      </c>
      <c r="D57" t="s">
        <v>120</v>
      </c>
      <c r="E57">
        <v>14.8268358928755</v>
      </c>
      <c r="F57">
        <v>2</v>
      </c>
      <c r="G57">
        <v>23.9469337192894</v>
      </c>
      <c r="H57">
        <v>2</v>
      </c>
      <c r="I57">
        <v>131.505780006586</v>
      </c>
      <c r="J57">
        <v>2</v>
      </c>
      <c r="K57" s="32">
        <v>5922871005.86201</v>
      </c>
      <c r="L57">
        <v>1</v>
      </c>
      <c r="M57">
        <f t="shared" si="0"/>
        <v>7</v>
      </c>
      <c r="N57" s="21">
        <v>6</v>
      </c>
    </row>
    <row r="58" ht="13.5" customHeight="1" spans="1:14">
      <c r="A58" s="27">
        <v>202302</v>
      </c>
      <c r="B58" t="s">
        <v>86</v>
      </c>
      <c r="C58" t="s">
        <v>87</v>
      </c>
      <c r="D58" t="s">
        <v>113</v>
      </c>
      <c r="E58">
        <v>14.8268358928755</v>
      </c>
      <c r="F58">
        <v>2</v>
      </c>
      <c r="G58">
        <v>23.9469337192894</v>
      </c>
      <c r="H58">
        <v>2</v>
      </c>
      <c r="I58">
        <v>131.505780006586</v>
      </c>
      <c r="J58">
        <v>2</v>
      </c>
      <c r="K58" s="32">
        <v>5922871005.86201</v>
      </c>
      <c r="L58">
        <v>1</v>
      </c>
      <c r="M58">
        <f t="shared" si="0"/>
        <v>7</v>
      </c>
      <c r="N58" s="21">
        <v>6</v>
      </c>
    </row>
    <row r="59" ht="13.5" customHeight="1" spans="1:14">
      <c r="A59" s="27">
        <v>202302</v>
      </c>
      <c r="B59" t="s">
        <v>41</v>
      </c>
      <c r="C59" t="s">
        <v>42</v>
      </c>
      <c r="D59" t="s">
        <v>53</v>
      </c>
      <c r="E59">
        <v>20.8273782421227</v>
      </c>
      <c r="F59">
        <v>5</v>
      </c>
      <c r="G59">
        <v>-17.9522980294866</v>
      </c>
      <c r="H59">
        <v>7</v>
      </c>
      <c r="I59">
        <v>-85.102804255809</v>
      </c>
      <c r="J59">
        <v>7</v>
      </c>
      <c r="K59" s="32">
        <v>-1284530607.05974</v>
      </c>
      <c r="L59">
        <v>7</v>
      </c>
      <c r="M59">
        <f t="shared" si="0"/>
        <v>26</v>
      </c>
      <c r="N59" s="21">
        <v>59</v>
      </c>
    </row>
    <row r="60" ht="13.5" customHeight="1" spans="1:14">
      <c r="A60" s="27">
        <v>202302</v>
      </c>
      <c r="B60" t="s">
        <v>28</v>
      </c>
      <c r="C60" t="s">
        <v>29</v>
      </c>
      <c r="D60" t="s">
        <v>31</v>
      </c>
      <c r="E60">
        <v>20.1031998535003</v>
      </c>
      <c r="F60">
        <v>4</v>
      </c>
      <c r="G60">
        <v>18.8482038883807</v>
      </c>
      <c r="H60">
        <v>4</v>
      </c>
      <c r="I60">
        <v>101.816958696471</v>
      </c>
      <c r="J60">
        <v>3</v>
      </c>
      <c r="K60" s="32">
        <v>881368627.071456</v>
      </c>
      <c r="L60">
        <v>3</v>
      </c>
      <c r="M60">
        <f t="shared" si="0"/>
        <v>14</v>
      </c>
      <c r="N60" s="21">
        <v>17</v>
      </c>
    </row>
    <row r="61" ht="13.5" customHeight="1" spans="1:14">
      <c r="A61" s="27">
        <v>202302</v>
      </c>
      <c r="B61" t="s">
        <v>28</v>
      </c>
      <c r="C61" t="s">
        <v>29</v>
      </c>
      <c r="D61" t="s">
        <v>38</v>
      </c>
      <c r="E61">
        <v>20.1031998535003</v>
      </c>
      <c r="F61">
        <v>4</v>
      </c>
      <c r="G61">
        <v>18.8482038883807</v>
      </c>
      <c r="H61">
        <v>4</v>
      </c>
      <c r="I61">
        <v>101.816958696471</v>
      </c>
      <c r="J61">
        <v>3</v>
      </c>
      <c r="K61" s="32">
        <v>881368627.071456</v>
      </c>
      <c r="L61">
        <v>3</v>
      </c>
      <c r="M61">
        <f t="shared" si="0"/>
        <v>14</v>
      </c>
      <c r="N61" s="21">
        <v>17</v>
      </c>
    </row>
    <row r="62" ht="13.5" customHeight="1" spans="1:14">
      <c r="A62" s="27">
        <v>202302</v>
      </c>
      <c r="B62" t="s">
        <v>61</v>
      </c>
      <c r="C62" t="s">
        <v>62</v>
      </c>
      <c r="D62" t="s">
        <v>91</v>
      </c>
      <c r="E62">
        <v>18.180746821652</v>
      </c>
      <c r="F62">
        <v>3</v>
      </c>
      <c r="G62">
        <v>8.03106977130167</v>
      </c>
      <c r="H62">
        <v>5</v>
      </c>
      <c r="I62">
        <v>40.915725083879</v>
      </c>
      <c r="J62">
        <v>5</v>
      </c>
      <c r="K62" s="32">
        <v>780910798.995667</v>
      </c>
      <c r="L62">
        <v>5</v>
      </c>
      <c r="M62">
        <f t="shared" si="0"/>
        <v>18</v>
      </c>
      <c r="N62" s="21">
        <v>39</v>
      </c>
    </row>
    <row r="63" ht="13.5" customHeight="1" spans="1:14">
      <c r="A63" s="27">
        <v>202302</v>
      </c>
      <c r="B63" t="s">
        <v>41</v>
      </c>
      <c r="C63" t="s">
        <v>42</v>
      </c>
      <c r="D63" t="s">
        <v>50</v>
      </c>
      <c r="E63">
        <v>20.8273782421227</v>
      </c>
      <c r="F63">
        <v>5</v>
      </c>
      <c r="G63">
        <v>-17.9522980294866</v>
      </c>
      <c r="H63">
        <v>7</v>
      </c>
      <c r="I63">
        <v>-85.102804255809</v>
      </c>
      <c r="J63">
        <v>7</v>
      </c>
      <c r="K63" s="32">
        <v>-1284530607.05974</v>
      </c>
      <c r="L63">
        <v>7</v>
      </c>
      <c r="M63">
        <f t="shared" si="0"/>
        <v>26</v>
      </c>
      <c r="N63" s="21">
        <v>59</v>
      </c>
    </row>
    <row r="64" ht="13.5" customHeight="1" spans="1:14">
      <c r="A64" s="27">
        <v>202302</v>
      </c>
      <c r="B64" t="s">
        <v>41</v>
      </c>
      <c r="C64" t="s">
        <v>42</v>
      </c>
      <c r="D64" t="s">
        <v>60</v>
      </c>
      <c r="E64">
        <v>20.8273782421227</v>
      </c>
      <c r="F64">
        <v>5</v>
      </c>
      <c r="G64">
        <v>-17.9522980294866</v>
      </c>
      <c r="H64">
        <v>7</v>
      </c>
      <c r="I64">
        <v>-85.102804255809</v>
      </c>
      <c r="J64">
        <v>7</v>
      </c>
      <c r="K64" s="32">
        <v>-1284530607.05974</v>
      </c>
      <c r="L64">
        <v>7</v>
      </c>
      <c r="M64">
        <f t="shared" si="0"/>
        <v>26</v>
      </c>
      <c r="N64" s="21">
        <v>59</v>
      </c>
    </row>
    <row r="65" ht="13.5" customHeight="1" spans="1:14">
      <c r="A65" s="27">
        <v>202302</v>
      </c>
      <c r="B65" t="s">
        <v>86</v>
      </c>
      <c r="C65" t="s">
        <v>87</v>
      </c>
      <c r="D65" t="s">
        <v>94</v>
      </c>
      <c r="E65">
        <v>14.8268358928755</v>
      </c>
      <c r="F65">
        <v>2</v>
      </c>
      <c r="G65">
        <v>23.9469337192894</v>
      </c>
      <c r="H65">
        <v>2</v>
      </c>
      <c r="I65">
        <v>131.505780006586</v>
      </c>
      <c r="J65">
        <v>2</v>
      </c>
      <c r="K65" s="32">
        <v>5922871005.86201</v>
      </c>
      <c r="L65">
        <v>1</v>
      </c>
      <c r="M65">
        <f t="shared" si="0"/>
        <v>7</v>
      </c>
      <c r="N65" s="21">
        <v>6</v>
      </c>
    </row>
    <row r="66" ht="13.5" customHeight="1" spans="1:14">
      <c r="A66" s="27">
        <v>202302</v>
      </c>
      <c r="B66" t="s">
        <v>41</v>
      </c>
      <c r="C66" t="s">
        <v>42</v>
      </c>
      <c r="D66" t="s">
        <v>47</v>
      </c>
      <c r="E66">
        <v>20.8273782421227</v>
      </c>
      <c r="F66">
        <v>5</v>
      </c>
      <c r="G66">
        <v>-17.9522980294866</v>
      </c>
      <c r="H66">
        <v>7</v>
      </c>
      <c r="I66">
        <v>-85.102804255809</v>
      </c>
      <c r="J66">
        <v>7</v>
      </c>
      <c r="K66" s="32">
        <v>-1284530607.05974</v>
      </c>
      <c r="L66">
        <v>7</v>
      </c>
      <c r="M66">
        <f t="shared" ref="M66:M75" si="1">F66+H66+J66+L66</f>
        <v>26</v>
      </c>
      <c r="N66" s="21">
        <v>59</v>
      </c>
    </row>
    <row r="67" ht="13.5" customHeight="1" spans="1:14">
      <c r="A67" s="27">
        <v>202302</v>
      </c>
      <c r="B67" t="s">
        <v>41</v>
      </c>
      <c r="C67" t="s">
        <v>42</v>
      </c>
      <c r="D67" t="s">
        <v>48</v>
      </c>
      <c r="E67">
        <v>20.8273782421227</v>
      </c>
      <c r="F67">
        <v>5</v>
      </c>
      <c r="G67">
        <v>-17.9522980294866</v>
      </c>
      <c r="H67">
        <v>7</v>
      </c>
      <c r="I67">
        <v>-85.102804255809</v>
      </c>
      <c r="J67">
        <v>7</v>
      </c>
      <c r="K67" s="32">
        <v>-1284530607.05974</v>
      </c>
      <c r="L67">
        <v>7</v>
      </c>
      <c r="M67">
        <f t="shared" si="1"/>
        <v>26</v>
      </c>
      <c r="N67" s="21">
        <v>59</v>
      </c>
    </row>
    <row r="68" ht="13.5" customHeight="1" spans="1:14">
      <c r="A68" s="27">
        <v>202302</v>
      </c>
      <c r="B68" t="s">
        <v>41</v>
      </c>
      <c r="C68" t="s">
        <v>42</v>
      </c>
      <c r="D68" t="s">
        <v>67</v>
      </c>
      <c r="E68">
        <v>20.8273782421227</v>
      </c>
      <c r="F68">
        <v>5</v>
      </c>
      <c r="G68">
        <v>-17.9522980294866</v>
      </c>
      <c r="H68">
        <v>7</v>
      </c>
      <c r="I68">
        <v>-85.102804255809</v>
      </c>
      <c r="J68">
        <v>7</v>
      </c>
      <c r="K68" s="32">
        <v>-1284530607.05974</v>
      </c>
      <c r="L68">
        <v>7</v>
      </c>
      <c r="M68">
        <f t="shared" si="1"/>
        <v>26</v>
      </c>
      <c r="N68" s="21">
        <v>59</v>
      </c>
    </row>
    <row r="69" ht="13.5" customHeight="1" spans="1:14">
      <c r="A69" s="27">
        <v>202302</v>
      </c>
      <c r="B69" t="s">
        <v>41</v>
      </c>
      <c r="C69" t="s">
        <v>42</v>
      </c>
      <c r="D69" t="s">
        <v>49</v>
      </c>
      <c r="E69">
        <v>20.8273782421227</v>
      </c>
      <c r="F69">
        <v>5</v>
      </c>
      <c r="G69">
        <v>-17.9522980294866</v>
      </c>
      <c r="H69">
        <v>7</v>
      </c>
      <c r="I69">
        <v>-85.102804255809</v>
      </c>
      <c r="J69">
        <v>7</v>
      </c>
      <c r="K69" s="32">
        <v>-1284530607.05974</v>
      </c>
      <c r="L69">
        <v>7</v>
      </c>
      <c r="M69">
        <f t="shared" si="1"/>
        <v>26</v>
      </c>
      <c r="N69" s="21">
        <v>59</v>
      </c>
    </row>
    <row r="70" ht="13.5" customHeight="1" spans="1:14">
      <c r="A70" s="27">
        <v>202302</v>
      </c>
      <c r="B70" t="s">
        <v>41</v>
      </c>
      <c r="C70" t="s">
        <v>42</v>
      </c>
      <c r="D70" t="s">
        <v>55</v>
      </c>
      <c r="E70">
        <v>20.8273782421227</v>
      </c>
      <c r="F70">
        <v>5</v>
      </c>
      <c r="G70">
        <v>-17.9522980294866</v>
      </c>
      <c r="H70">
        <v>7</v>
      </c>
      <c r="I70">
        <v>-85.102804255809</v>
      </c>
      <c r="J70">
        <v>7</v>
      </c>
      <c r="K70" s="32">
        <v>-1284530607.05974</v>
      </c>
      <c r="L70">
        <v>7</v>
      </c>
      <c r="M70">
        <f t="shared" si="1"/>
        <v>26</v>
      </c>
      <c r="N70" s="21">
        <v>59</v>
      </c>
    </row>
    <row r="71" ht="13.5" customHeight="1" spans="1:14">
      <c r="A71" s="27">
        <v>202302</v>
      </c>
      <c r="B71" t="s">
        <v>86</v>
      </c>
      <c r="C71" t="s">
        <v>87</v>
      </c>
      <c r="D71" t="s">
        <v>97</v>
      </c>
      <c r="E71">
        <v>14.8268358928755</v>
      </c>
      <c r="F71">
        <v>2</v>
      </c>
      <c r="G71">
        <v>23.9469337192894</v>
      </c>
      <c r="H71">
        <v>2</v>
      </c>
      <c r="I71">
        <v>131.505780006586</v>
      </c>
      <c r="J71">
        <v>2</v>
      </c>
      <c r="K71" s="32">
        <v>5922871005.86201</v>
      </c>
      <c r="L71">
        <v>1</v>
      </c>
      <c r="M71">
        <f t="shared" si="1"/>
        <v>7</v>
      </c>
      <c r="N71" s="21">
        <v>6</v>
      </c>
    </row>
    <row r="72" ht="13.5" customHeight="1" spans="1:14">
      <c r="A72" s="27">
        <v>202302</v>
      </c>
      <c r="B72" t="s">
        <v>41</v>
      </c>
      <c r="C72" t="s">
        <v>42</v>
      </c>
      <c r="D72" t="s">
        <v>44</v>
      </c>
      <c r="E72">
        <v>20.8273782421227</v>
      </c>
      <c r="F72">
        <v>5</v>
      </c>
      <c r="G72">
        <v>-17.9522980294866</v>
      </c>
      <c r="H72">
        <v>7</v>
      </c>
      <c r="I72">
        <v>-85.102804255809</v>
      </c>
      <c r="J72">
        <v>7</v>
      </c>
      <c r="K72" s="32">
        <v>-1284530607.05974</v>
      </c>
      <c r="L72">
        <v>7</v>
      </c>
      <c r="M72">
        <f t="shared" si="1"/>
        <v>26</v>
      </c>
      <c r="N72" s="21">
        <v>59</v>
      </c>
    </row>
    <row r="73" ht="13.5" customHeight="1" spans="1:14">
      <c r="A73" s="27">
        <v>202302</v>
      </c>
      <c r="B73" t="s">
        <v>61</v>
      </c>
      <c r="C73" t="s">
        <v>62</v>
      </c>
      <c r="D73" t="s">
        <v>63</v>
      </c>
      <c r="E73">
        <v>18.180746821652</v>
      </c>
      <c r="F73">
        <v>3</v>
      </c>
      <c r="G73">
        <v>8.03106977130167</v>
      </c>
      <c r="H73">
        <v>5</v>
      </c>
      <c r="I73">
        <v>40.915725083879</v>
      </c>
      <c r="J73">
        <v>5</v>
      </c>
      <c r="K73" s="32">
        <v>780910798.995667</v>
      </c>
      <c r="L73">
        <v>5</v>
      </c>
      <c r="M73">
        <f t="shared" si="1"/>
        <v>18</v>
      </c>
      <c r="N73" s="21">
        <v>39</v>
      </c>
    </row>
    <row r="74" ht="13.5" customHeight="1" spans="1:14">
      <c r="A74" s="27">
        <v>202302</v>
      </c>
      <c r="B74" t="s">
        <v>41</v>
      </c>
      <c r="C74" t="s">
        <v>42</v>
      </c>
      <c r="D74" t="s">
        <v>46</v>
      </c>
      <c r="E74">
        <v>20.8273782421227</v>
      </c>
      <c r="F74">
        <v>5</v>
      </c>
      <c r="G74">
        <v>-17.9522980294866</v>
      </c>
      <c r="H74">
        <v>7</v>
      </c>
      <c r="I74">
        <v>-85.102804255809</v>
      </c>
      <c r="J74">
        <v>7</v>
      </c>
      <c r="K74" s="32">
        <v>-1284530607.05974</v>
      </c>
      <c r="L74">
        <v>7</v>
      </c>
      <c r="M74">
        <f t="shared" si="1"/>
        <v>26</v>
      </c>
      <c r="N74" s="21">
        <v>59</v>
      </c>
    </row>
    <row r="75" ht="13.5" customHeight="1" spans="1:14">
      <c r="A75" s="27">
        <v>202302</v>
      </c>
      <c r="B75" t="s">
        <v>41</v>
      </c>
      <c r="C75" t="s">
        <v>42</v>
      </c>
      <c r="D75" t="s">
        <v>43</v>
      </c>
      <c r="E75">
        <v>20.8273782421227</v>
      </c>
      <c r="F75">
        <v>5</v>
      </c>
      <c r="G75">
        <v>-17.9522980294866</v>
      </c>
      <c r="H75">
        <v>7</v>
      </c>
      <c r="I75">
        <v>-85.102804255809</v>
      </c>
      <c r="J75">
        <v>7</v>
      </c>
      <c r="K75">
        <v>-1284530607.05974</v>
      </c>
      <c r="L75">
        <v>7</v>
      </c>
      <c r="M75">
        <f t="shared" si="1"/>
        <v>26</v>
      </c>
      <c r="N75" s="21">
        <v>59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999"/>
  <sheetViews>
    <sheetView workbookViewId="0">
      <selection activeCell="A1" sqref="A1"/>
    </sheetView>
  </sheetViews>
  <sheetFormatPr defaultColWidth="14.4333333333333" defaultRowHeight="15" customHeight="1"/>
  <cols>
    <col min="1" max="1" width="10.7083333333333" customWidth="1"/>
    <col min="2" max="2" width="18.8583333333333" customWidth="1"/>
    <col min="3" max="3" width="16.2916666666667" customWidth="1"/>
    <col min="4" max="4" width="31.7083333333333" customWidth="1"/>
    <col min="5" max="9" width="12.2916666666667" customWidth="1"/>
    <col min="10" max="10" width="6.70833333333333" customWidth="1"/>
    <col min="11" max="11" width="6.85833333333333" customWidth="1"/>
    <col min="12" max="12" width="7" customWidth="1"/>
    <col min="13" max="13" width="6.85833333333333" customWidth="1"/>
    <col min="14" max="14" width="6.70833333333333" customWidth="1"/>
    <col min="15" max="15" width="7.14166666666667" customWidth="1"/>
    <col min="16" max="16" width="7" customWidth="1"/>
    <col min="17" max="17" width="8.29166666666667" customWidth="1"/>
    <col min="18" max="18" width="8.43333333333333" customWidth="1"/>
    <col min="19" max="19" width="9" customWidth="1"/>
    <col min="20" max="20" width="8.43333333333333" customWidth="1"/>
    <col min="21" max="21" width="9.29166666666667" customWidth="1"/>
    <col min="22" max="22" width="8.29166666666667" customWidth="1"/>
    <col min="23" max="23" width="8.56666666666667" customWidth="1"/>
    <col min="24" max="24" width="8.70833333333333" customWidth="1"/>
    <col min="25" max="25" width="8.56666666666667" customWidth="1"/>
    <col min="26" max="26" width="8.43333333333333" customWidth="1"/>
    <col min="27" max="28" width="8.70833333333333" customWidth="1"/>
    <col min="29" max="29" width="12.1416666666667" customWidth="1"/>
    <col min="30" max="30" width="12.2916666666667" customWidth="1"/>
    <col min="31" max="31" width="12.8583333333333" customWidth="1"/>
    <col min="32" max="32" width="12.2916666666667" customWidth="1"/>
    <col min="33" max="33" width="13.2916666666667" customWidth="1"/>
    <col min="34" max="34" width="12.1416666666667" customWidth="1"/>
    <col min="35" max="35" width="12.4333333333333" customWidth="1"/>
    <col min="36" max="36" width="12.5666666666667" customWidth="1"/>
    <col min="37" max="37" width="12.4333333333333" customWidth="1"/>
    <col min="38" max="38" width="12.2916666666667" customWidth="1"/>
    <col min="39" max="39" width="12.7083333333333" customWidth="1"/>
    <col min="40" max="40" width="12.5666666666667" customWidth="1"/>
    <col min="41" max="41" width="9.85833333333333" customWidth="1"/>
    <col min="42" max="42" width="10.1416666666667" customWidth="1"/>
    <col min="43" max="43" width="10.7083333333333" customWidth="1"/>
    <col min="44" max="44" width="10.1416666666667" customWidth="1"/>
    <col min="45" max="45" width="10.8583333333333" customWidth="1"/>
    <col min="46" max="46" width="9.85833333333333" customWidth="1"/>
    <col min="47" max="49" width="10.2916666666667" customWidth="1"/>
    <col min="50" max="50" width="10.1416666666667" customWidth="1"/>
    <col min="51" max="51" width="10.4333333333333" customWidth="1"/>
    <col min="52" max="52" width="10.2916666666667" customWidth="1"/>
    <col min="53" max="53" width="16" customWidth="1"/>
    <col min="54" max="54" width="16.2916666666667" customWidth="1"/>
    <col min="55" max="55" width="16.7083333333333" customWidth="1"/>
    <col min="56" max="56" width="16.2916666666667" customWidth="1"/>
    <col min="57" max="57" width="17" customWidth="1"/>
    <col min="58" max="58" width="16" customWidth="1"/>
    <col min="59" max="59" width="16.2916666666667" customWidth="1"/>
    <col min="60" max="60" width="16.4333333333333" customWidth="1"/>
    <col min="61" max="62" width="16.2916666666667" customWidth="1"/>
    <col min="63" max="63" width="16.5666666666667" customWidth="1"/>
    <col min="64" max="64" width="16.4333333333333" customWidth="1"/>
  </cols>
  <sheetData>
    <row r="1" ht="14.25" customHeight="1" spans="1:64">
      <c r="A1" s="26" t="s">
        <v>2</v>
      </c>
      <c r="B1" s="26" t="s">
        <v>4</v>
      </c>
      <c r="C1" s="26" t="s">
        <v>498</v>
      </c>
      <c r="D1" s="26" t="s">
        <v>5</v>
      </c>
      <c r="E1" s="29" t="s">
        <v>499</v>
      </c>
      <c r="F1" s="29" t="s">
        <v>500</v>
      </c>
      <c r="G1" s="29" t="s">
        <v>501</v>
      </c>
      <c r="H1" s="29" t="s">
        <v>502</v>
      </c>
      <c r="I1" s="29" t="s">
        <v>503</v>
      </c>
      <c r="J1" s="29" t="s">
        <v>504</v>
      </c>
      <c r="K1" s="29" t="s">
        <v>505</v>
      </c>
      <c r="L1" s="29" t="s">
        <v>506</v>
      </c>
      <c r="M1" s="29" t="s">
        <v>507</v>
      </c>
      <c r="N1" s="29" t="s">
        <v>508</v>
      </c>
      <c r="O1" s="29" t="s">
        <v>509</v>
      </c>
      <c r="P1" s="29" t="s">
        <v>510</v>
      </c>
      <c r="Q1" s="26" t="s">
        <v>511</v>
      </c>
      <c r="R1" s="26" t="s">
        <v>512</v>
      </c>
      <c r="S1" s="26" t="s">
        <v>513</v>
      </c>
      <c r="T1" s="26" t="s">
        <v>514</v>
      </c>
      <c r="U1" s="26" t="s">
        <v>515</v>
      </c>
      <c r="V1" s="26" t="s">
        <v>516</v>
      </c>
      <c r="W1" s="26" t="s">
        <v>517</v>
      </c>
      <c r="X1" s="26" t="s">
        <v>518</v>
      </c>
      <c r="Y1" s="26" t="s">
        <v>519</v>
      </c>
      <c r="Z1" s="26" t="s">
        <v>520</v>
      </c>
      <c r="AA1" s="26" t="s">
        <v>521</v>
      </c>
      <c r="AB1" s="26" t="s">
        <v>522</v>
      </c>
      <c r="AC1" s="26" t="s">
        <v>511</v>
      </c>
      <c r="AD1" s="26" t="s">
        <v>512</v>
      </c>
      <c r="AE1" s="26" t="s">
        <v>513</v>
      </c>
      <c r="AF1" s="26" t="s">
        <v>514</v>
      </c>
      <c r="AG1" s="26" t="s">
        <v>515</v>
      </c>
      <c r="AH1" s="26" t="s">
        <v>516</v>
      </c>
      <c r="AI1" s="26" t="s">
        <v>517</v>
      </c>
      <c r="AJ1" s="26" t="s">
        <v>518</v>
      </c>
      <c r="AK1" s="26" t="s">
        <v>519</v>
      </c>
      <c r="AL1" s="26" t="s">
        <v>520</v>
      </c>
      <c r="AM1" s="26" t="s">
        <v>521</v>
      </c>
      <c r="AN1" s="26" t="s">
        <v>522</v>
      </c>
      <c r="AO1" s="26" t="s">
        <v>511</v>
      </c>
      <c r="AP1" s="26" t="s">
        <v>512</v>
      </c>
      <c r="AQ1" s="26" t="s">
        <v>513</v>
      </c>
      <c r="AR1" s="26" t="s">
        <v>514</v>
      </c>
      <c r="AS1" s="26" t="s">
        <v>515</v>
      </c>
      <c r="AT1" s="26" t="s">
        <v>516</v>
      </c>
      <c r="AU1" s="26" t="s">
        <v>517</v>
      </c>
      <c r="AV1" s="26" t="s">
        <v>518</v>
      </c>
      <c r="AW1" s="26" t="s">
        <v>519</v>
      </c>
      <c r="AX1" s="26" t="s">
        <v>520</v>
      </c>
      <c r="AY1" s="26" t="s">
        <v>521</v>
      </c>
      <c r="AZ1" s="26" t="s">
        <v>522</v>
      </c>
      <c r="BA1" s="26" t="s">
        <v>511</v>
      </c>
      <c r="BB1" s="26" t="s">
        <v>512</v>
      </c>
      <c r="BC1" s="26" t="s">
        <v>513</v>
      </c>
      <c r="BD1" s="26" t="s">
        <v>514</v>
      </c>
      <c r="BE1" s="26" t="s">
        <v>515</v>
      </c>
      <c r="BF1" s="26" t="s">
        <v>516</v>
      </c>
      <c r="BG1" s="26" t="s">
        <v>517</v>
      </c>
      <c r="BH1" s="26" t="s">
        <v>518</v>
      </c>
      <c r="BI1" s="26" t="s">
        <v>519</v>
      </c>
      <c r="BJ1" s="26" t="s">
        <v>520</v>
      </c>
      <c r="BK1" s="26" t="s">
        <v>521</v>
      </c>
      <c r="BL1" s="26" t="s">
        <v>522</v>
      </c>
    </row>
    <row r="2" ht="14.25" customHeight="1" spans="1:57">
      <c r="A2" s="27">
        <v>202305</v>
      </c>
      <c r="B2" t="s">
        <v>58</v>
      </c>
      <c r="C2" t="s">
        <v>523</v>
      </c>
      <c r="D2" t="s">
        <v>82</v>
      </c>
      <c r="E2" s="27">
        <v>4234429012</v>
      </c>
      <c r="F2" s="27">
        <v>862143316</v>
      </c>
      <c r="G2" s="27">
        <v>2854402179</v>
      </c>
      <c r="H2" s="27">
        <v>5129018015</v>
      </c>
      <c r="I2" s="27">
        <v>7487895345</v>
      </c>
      <c r="Q2">
        <v>257</v>
      </c>
      <c r="R2">
        <v>47</v>
      </c>
      <c r="S2">
        <v>187</v>
      </c>
      <c r="T2">
        <v>218</v>
      </c>
      <c r="U2">
        <v>231</v>
      </c>
      <c r="AC2">
        <v>202</v>
      </c>
      <c r="AD2">
        <v>84</v>
      </c>
      <c r="AE2">
        <v>176</v>
      </c>
      <c r="AF2">
        <v>241</v>
      </c>
      <c r="AG2">
        <v>207</v>
      </c>
      <c r="AO2">
        <v>360</v>
      </c>
      <c r="AP2">
        <v>153</v>
      </c>
      <c r="AQ2">
        <v>327</v>
      </c>
      <c r="AR2">
        <v>401</v>
      </c>
      <c r="AS2">
        <v>367</v>
      </c>
      <c r="BA2">
        <v>0.5611111111</v>
      </c>
      <c r="BB2">
        <v>0.5490196078</v>
      </c>
      <c r="BC2">
        <v>0.5382262997</v>
      </c>
      <c r="BD2">
        <v>0.6009975062</v>
      </c>
      <c r="BE2">
        <v>0.5640326975</v>
      </c>
    </row>
    <row r="3" ht="14.25" customHeight="1" spans="1:57">
      <c r="A3" s="27">
        <v>202305</v>
      </c>
      <c r="B3" t="s">
        <v>29</v>
      </c>
      <c r="C3" t="s">
        <v>524</v>
      </c>
      <c r="D3" t="s">
        <v>72</v>
      </c>
      <c r="E3" s="27">
        <v>2669392890</v>
      </c>
      <c r="F3" s="27">
        <v>1213304604</v>
      </c>
      <c r="G3" s="27">
        <v>3183814777</v>
      </c>
      <c r="H3" s="27">
        <v>3955308249</v>
      </c>
      <c r="I3" s="27">
        <v>7588205692</v>
      </c>
      <c r="Q3">
        <v>188</v>
      </c>
      <c r="R3">
        <v>83</v>
      </c>
      <c r="S3">
        <v>187</v>
      </c>
      <c r="T3">
        <v>186</v>
      </c>
      <c r="U3">
        <v>231</v>
      </c>
      <c r="AC3">
        <v>213</v>
      </c>
      <c r="AD3">
        <v>110</v>
      </c>
      <c r="AE3">
        <v>171</v>
      </c>
      <c r="AF3">
        <v>186</v>
      </c>
      <c r="AG3">
        <v>259</v>
      </c>
      <c r="AO3">
        <v>524</v>
      </c>
      <c r="AP3">
        <v>267</v>
      </c>
      <c r="AQ3">
        <v>451</v>
      </c>
      <c r="AR3">
        <v>465</v>
      </c>
      <c r="AS3">
        <v>447</v>
      </c>
      <c r="BA3">
        <v>0.4064885496</v>
      </c>
      <c r="BB3">
        <v>0.4119850187</v>
      </c>
      <c r="BC3">
        <v>0.3791574279</v>
      </c>
      <c r="BD3">
        <v>0.4</v>
      </c>
      <c r="BE3">
        <v>0.5794183445</v>
      </c>
    </row>
    <row r="4" ht="14.25" customHeight="1" spans="1:57">
      <c r="A4" s="27">
        <v>202305</v>
      </c>
      <c r="B4" t="s">
        <v>58</v>
      </c>
      <c r="C4" t="s">
        <v>525</v>
      </c>
      <c r="D4" t="s">
        <v>65</v>
      </c>
      <c r="E4" s="27">
        <v>2489225998</v>
      </c>
      <c r="F4" s="27">
        <v>716971007</v>
      </c>
      <c r="G4" s="27">
        <v>1862949904</v>
      </c>
      <c r="H4" s="27">
        <v>4525524495</v>
      </c>
      <c r="I4" s="27">
        <v>7341367575</v>
      </c>
      <c r="Q4">
        <v>151</v>
      </c>
      <c r="R4">
        <v>50</v>
      </c>
      <c r="S4">
        <v>153</v>
      </c>
      <c r="T4">
        <v>183</v>
      </c>
      <c r="U4">
        <v>193</v>
      </c>
      <c r="AC4">
        <v>161</v>
      </c>
      <c r="AD4">
        <v>71</v>
      </c>
      <c r="AE4">
        <v>137</v>
      </c>
      <c r="AF4">
        <v>195</v>
      </c>
      <c r="AG4">
        <v>218</v>
      </c>
      <c r="AO4">
        <v>353</v>
      </c>
      <c r="AP4">
        <v>152</v>
      </c>
      <c r="AQ4">
        <v>439</v>
      </c>
      <c r="AR4">
        <v>476</v>
      </c>
      <c r="AS4">
        <v>388</v>
      </c>
      <c r="BA4">
        <v>0.4560906516</v>
      </c>
      <c r="BB4">
        <v>0.4671052632</v>
      </c>
      <c r="BC4">
        <v>0.3120728929</v>
      </c>
      <c r="BD4">
        <v>0.4096638655</v>
      </c>
      <c r="BE4">
        <v>0.5618556701</v>
      </c>
    </row>
    <row r="5" ht="14.25" customHeight="1" spans="1:57">
      <c r="A5" s="27">
        <v>202305</v>
      </c>
      <c r="B5" t="s">
        <v>58</v>
      </c>
      <c r="C5" t="s">
        <v>526</v>
      </c>
      <c r="D5" t="s">
        <v>73</v>
      </c>
      <c r="E5" s="27">
        <v>3153668848</v>
      </c>
      <c r="F5" s="27">
        <v>800621869</v>
      </c>
      <c r="G5" s="27">
        <v>2950544718</v>
      </c>
      <c r="H5" s="27">
        <v>5692182824</v>
      </c>
      <c r="I5" s="27">
        <v>14757615</v>
      </c>
      <c r="Q5">
        <v>227</v>
      </c>
      <c r="R5">
        <v>65</v>
      </c>
      <c r="S5">
        <v>203</v>
      </c>
      <c r="T5">
        <v>180</v>
      </c>
      <c r="U5">
        <v>4</v>
      </c>
      <c r="AC5">
        <v>210</v>
      </c>
      <c r="AD5">
        <v>89</v>
      </c>
      <c r="AE5">
        <v>188</v>
      </c>
      <c r="AF5">
        <v>219</v>
      </c>
      <c r="AG5">
        <v>0</v>
      </c>
      <c r="AO5">
        <v>510</v>
      </c>
      <c r="AP5">
        <v>190</v>
      </c>
      <c r="AQ5">
        <v>430</v>
      </c>
      <c r="AR5">
        <v>477</v>
      </c>
      <c r="AS5">
        <v>0</v>
      </c>
      <c r="BA5">
        <v>0.4117647059</v>
      </c>
      <c r="BB5">
        <v>0.4684210526</v>
      </c>
      <c r="BC5">
        <v>0.4372093023</v>
      </c>
      <c r="BD5">
        <v>0.4591194969</v>
      </c>
      <c r="BE5">
        <v>0</v>
      </c>
    </row>
    <row r="6" ht="14.25" customHeight="1" spans="1:57">
      <c r="A6" s="27">
        <v>202305</v>
      </c>
      <c r="B6" t="s">
        <v>87</v>
      </c>
      <c r="C6" t="s">
        <v>527</v>
      </c>
      <c r="D6" t="s">
        <v>110</v>
      </c>
      <c r="E6" s="27">
        <v>1434308136</v>
      </c>
      <c r="F6" s="27">
        <v>706688434</v>
      </c>
      <c r="G6" s="27">
        <v>1100532869</v>
      </c>
      <c r="H6" s="27">
        <v>2809374097</v>
      </c>
      <c r="I6" s="27">
        <v>3194320799</v>
      </c>
      <c r="Q6">
        <v>99</v>
      </c>
      <c r="R6">
        <v>51</v>
      </c>
      <c r="S6">
        <v>69</v>
      </c>
      <c r="T6">
        <v>55</v>
      </c>
      <c r="U6">
        <v>77</v>
      </c>
      <c r="AC6">
        <v>58</v>
      </c>
      <c r="AD6">
        <v>33</v>
      </c>
      <c r="AE6">
        <v>81</v>
      </c>
      <c r="AF6">
        <v>64</v>
      </c>
      <c r="AG6">
        <v>101</v>
      </c>
      <c r="AO6">
        <v>204</v>
      </c>
      <c r="AP6">
        <v>83</v>
      </c>
      <c r="AQ6">
        <v>279</v>
      </c>
      <c r="AR6">
        <v>229</v>
      </c>
      <c r="AS6">
        <v>287</v>
      </c>
      <c r="BA6">
        <v>0.2843137255</v>
      </c>
      <c r="BB6">
        <v>0.3975903614</v>
      </c>
      <c r="BC6">
        <v>0.2903225806</v>
      </c>
      <c r="BD6">
        <v>0.2794759825</v>
      </c>
      <c r="BE6">
        <v>0.3519163763</v>
      </c>
    </row>
    <row r="7" ht="14.25" customHeight="1" spans="1:57">
      <c r="A7" s="27">
        <v>202305</v>
      </c>
      <c r="B7" t="s">
        <v>58</v>
      </c>
      <c r="C7" t="s">
        <v>528</v>
      </c>
      <c r="D7" t="s">
        <v>77</v>
      </c>
      <c r="E7" s="27">
        <v>2774937069</v>
      </c>
      <c r="F7" s="27">
        <v>1734747029</v>
      </c>
      <c r="G7" s="27">
        <v>3521306957</v>
      </c>
      <c r="H7" s="27">
        <v>3533398381</v>
      </c>
      <c r="I7" s="27">
        <v>8996540086</v>
      </c>
      <c r="Q7">
        <v>172</v>
      </c>
      <c r="R7">
        <v>93</v>
      </c>
      <c r="S7">
        <v>192</v>
      </c>
      <c r="T7">
        <v>175</v>
      </c>
      <c r="U7">
        <v>208</v>
      </c>
      <c r="AC7">
        <v>194</v>
      </c>
      <c r="AD7">
        <v>138</v>
      </c>
      <c r="AE7">
        <v>189</v>
      </c>
      <c r="AF7">
        <v>248</v>
      </c>
      <c r="AG7">
        <v>250</v>
      </c>
      <c r="AO7">
        <v>462</v>
      </c>
      <c r="AP7">
        <v>271</v>
      </c>
      <c r="AQ7">
        <v>553</v>
      </c>
      <c r="AR7">
        <v>449</v>
      </c>
      <c r="AS7">
        <v>534</v>
      </c>
      <c r="BA7">
        <v>0.4199134199</v>
      </c>
      <c r="BB7">
        <v>0.5092250923</v>
      </c>
      <c r="BC7">
        <v>0.3417721519</v>
      </c>
      <c r="BD7">
        <v>0.5523385301</v>
      </c>
      <c r="BE7">
        <v>0.468164794</v>
      </c>
    </row>
    <row r="8" ht="14.25" customHeight="1" spans="1:57">
      <c r="A8" s="27">
        <v>202305</v>
      </c>
      <c r="B8" t="s">
        <v>29</v>
      </c>
      <c r="C8" t="s">
        <v>529</v>
      </c>
      <c r="D8" t="s">
        <v>71</v>
      </c>
      <c r="E8" s="27">
        <v>2414264828</v>
      </c>
      <c r="F8" s="27">
        <v>848339600</v>
      </c>
      <c r="G8" s="27">
        <v>2091570793</v>
      </c>
      <c r="H8" s="27">
        <v>4982274731</v>
      </c>
      <c r="I8" s="27">
        <v>9814596731</v>
      </c>
      <c r="Q8">
        <v>161</v>
      </c>
      <c r="R8">
        <v>55</v>
      </c>
      <c r="S8">
        <v>177</v>
      </c>
      <c r="T8">
        <v>200</v>
      </c>
      <c r="U8">
        <v>330</v>
      </c>
      <c r="AC8">
        <v>190</v>
      </c>
      <c r="AD8">
        <v>68</v>
      </c>
      <c r="AE8">
        <v>221</v>
      </c>
      <c r="AF8">
        <v>185</v>
      </c>
      <c r="AG8">
        <v>375</v>
      </c>
      <c r="AO8">
        <v>560</v>
      </c>
      <c r="AP8">
        <v>238</v>
      </c>
      <c r="AQ8">
        <v>466</v>
      </c>
      <c r="AR8">
        <v>452</v>
      </c>
      <c r="AS8">
        <v>725</v>
      </c>
      <c r="BA8">
        <v>0.3392857143</v>
      </c>
      <c r="BB8">
        <v>0.2857142857</v>
      </c>
      <c r="BC8">
        <v>0.474248927</v>
      </c>
      <c r="BD8">
        <v>0.4092920354</v>
      </c>
      <c r="BE8">
        <v>0.5172413793</v>
      </c>
    </row>
    <row r="9" ht="14.25" customHeight="1" spans="1:57">
      <c r="A9" s="27">
        <v>202305</v>
      </c>
      <c r="B9" t="s">
        <v>87</v>
      </c>
      <c r="C9" t="s">
        <v>530</v>
      </c>
      <c r="D9" t="s">
        <v>107</v>
      </c>
      <c r="E9" s="27"/>
      <c r="F9" s="27"/>
      <c r="G9" s="27">
        <v>1031543705</v>
      </c>
      <c r="H9" s="27">
        <v>1781763799</v>
      </c>
      <c r="I9" s="27">
        <v>4401057969</v>
      </c>
      <c r="S9">
        <v>75</v>
      </c>
      <c r="T9">
        <v>60</v>
      </c>
      <c r="U9">
        <v>84</v>
      </c>
      <c r="AE9">
        <v>68</v>
      </c>
      <c r="AF9">
        <v>75</v>
      </c>
      <c r="AG9">
        <v>103</v>
      </c>
      <c r="AQ9">
        <v>177</v>
      </c>
      <c r="AR9">
        <v>222</v>
      </c>
      <c r="AS9">
        <v>284</v>
      </c>
      <c r="BC9">
        <v>0.384180791</v>
      </c>
      <c r="BD9">
        <v>0.3378378378</v>
      </c>
      <c r="BE9">
        <v>0.3626760563</v>
      </c>
    </row>
    <row r="10" ht="14.25" customHeight="1" spans="1:57">
      <c r="A10" s="27">
        <v>202305</v>
      </c>
      <c r="B10" t="s">
        <v>29</v>
      </c>
      <c r="C10" t="s">
        <v>531</v>
      </c>
      <c r="D10" t="s">
        <v>83</v>
      </c>
      <c r="E10" s="27">
        <v>3349333925</v>
      </c>
      <c r="F10" s="27">
        <v>1027971509</v>
      </c>
      <c r="G10" s="27">
        <v>2015664719</v>
      </c>
      <c r="H10" s="27">
        <v>4924103274</v>
      </c>
      <c r="I10" s="27">
        <v>7305327430</v>
      </c>
      <c r="Q10">
        <v>273</v>
      </c>
      <c r="R10">
        <v>86</v>
      </c>
      <c r="S10">
        <v>165</v>
      </c>
      <c r="T10">
        <v>331</v>
      </c>
      <c r="U10">
        <v>335</v>
      </c>
      <c r="AC10">
        <v>227</v>
      </c>
      <c r="AD10">
        <v>88</v>
      </c>
      <c r="AE10">
        <v>179</v>
      </c>
      <c r="AF10">
        <v>350</v>
      </c>
      <c r="AG10">
        <v>357</v>
      </c>
      <c r="AO10">
        <v>619</v>
      </c>
      <c r="AP10">
        <v>236</v>
      </c>
      <c r="AQ10">
        <v>573</v>
      </c>
      <c r="AR10">
        <v>669</v>
      </c>
      <c r="AS10">
        <v>714</v>
      </c>
      <c r="BA10">
        <v>0.366720517</v>
      </c>
      <c r="BB10">
        <v>0.3728813559</v>
      </c>
      <c r="BC10">
        <v>0.312390925</v>
      </c>
      <c r="BD10">
        <v>0.5231689088</v>
      </c>
      <c r="BE10">
        <v>0.5</v>
      </c>
    </row>
    <row r="11" ht="14.25" customHeight="1" spans="1:57">
      <c r="A11" s="27">
        <v>202305</v>
      </c>
      <c r="B11" t="s">
        <v>29</v>
      </c>
      <c r="C11" t="s">
        <v>532</v>
      </c>
      <c r="D11" t="s">
        <v>34</v>
      </c>
      <c r="E11" s="27">
        <v>887135656</v>
      </c>
      <c r="F11" s="27">
        <v>228959018</v>
      </c>
      <c r="G11" s="27">
        <v>620591956</v>
      </c>
      <c r="H11" s="27">
        <v>2402066087</v>
      </c>
      <c r="I11" s="27">
        <v>3092897926</v>
      </c>
      <c r="Q11">
        <v>71</v>
      </c>
      <c r="R11">
        <v>18</v>
      </c>
      <c r="S11">
        <v>53</v>
      </c>
      <c r="T11">
        <v>126</v>
      </c>
      <c r="U11">
        <v>121</v>
      </c>
      <c r="AC11">
        <v>76</v>
      </c>
      <c r="AD11">
        <v>17</v>
      </c>
      <c r="AE11">
        <v>50</v>
      </c>
      <c r="AF11">
        <v>123</v>
      </c>
      <c r="AG11">
        <v>113</v>
      </c>
      <c r="AO11">
        <v>239</v>
      </c>
      <c r="AP11">
        <v>149</v>
      </c>
      <c r="AQ11">
        <v>244</v>
      </c>
      <c r="AR11">
        <v>347</v>
      </c>
      <c r="AS11">
        <v>358</v>
      </c>
      <c r="BA11">
        <v>0.3179916318</v>
      </c>
      <c r="BB11">
        <v>0.1140939597</v>
      </c>
      <c r="BC11">
        <v>0.2049180328</v>
      </c>
      <c r="BD11">
        <v>0.3544668588</v>
      </c>
      <c r="BE11">
        <v>0.3156424581</v>
      </c>
    </row>
    <row r="12" ht="14.25" customHeight="1" spans="1:57">
      <c r="A12" s="27">
        <v>202305</v>
      </c>
      <c r="B12" t="s">
        <v>29</v>
      </c>
      <c r="C12" t="s">
        <v>533</v>
      </c>
      <c r="D12" t="s">
        <v>32</v>
      </c>
      <c r="E12" s="27">
        <v>744931073</v>
      </c>
      <c r="F12" s="27">
        <v>179149740</v>
      </c>
      <c r="G12" s="27">
        <v>142463273</v>
      </c>
      <c r="H12" s="27">
        <v>1358401874</v>
      </c>
      <c r="I12" s="27">
        <v>2468587486</v>
      </c>
      <c r="Q12">
        <v>54</v>
      </c>
      <c r="R12">
        <v>9</v>
      </c>
      <c r="S12">
        <v>14</v>
      </c>
      <c r="T12">
        <v>37</v>
      </c>
      <c r="U12">
        <v>68</v>
      </c>
      <c r="AC12">
        <v>62</v>
      </c>
      <c r="AD12">
        <v>19</v>
      </c>
      <c r="AE12">
        <v>16</v>
      </c>
      <c r="AF12">
        <v>38</v>
      </c>
      <c r="AG12">
        <v>80</v>
      </c>
      <c r="AO12">
        <v>195</v>
      </c>
      <c r="AP12">
        <v>40</v>
      </c>
      <c r="AQ12">
        <v>36</v>
      </c>
      <c r="AR12">
        <v>143</v>
      </c>
      <c r="AS12">
        <v>191</v>
      </c>
      <c r="BA12">
        <v>0.3179487179</v>
      </c>
      <c r="BB12">
        <v>0.475</v>
      </c>
      <c r="BC12">
        <v>0.4444444444</v>
      </c>
      <c r="BD12">
        <v>0.2657342657</v>
      </c>
      <c r="BE12">
        <v>0.4188481675</v>
      </c>
    </row>
    <row r="13" ht="14.25" customHeight="1" spans="1:57">
      <c r="A13" s="27">
        <v>202305</v>
      </c>
      <c r="B13" t="s">
        <v>87</v>
      </c>
      <c r="C13" t="s">
        <v>534</v>
      </c>
      <c r="D13" t="s">
        <v>112</v>
      </c>
      <c r="E13" s="27">
        <v>1064443466</v>
      </c>
      <c r="F13" s="27">
        <v>544175067</v>
      </c>
      <c r="G13" s="27">
        <v>919919229</v>
      </c>
      <c r="H13" s="27">
        <v>1895754245</v>
      </c>
      <c r="I13" s="27">
        <v>4468187979</v>
      </c>
      <c r="Q13">
        <v>91</v>
      </c>
      <c r="R13">
        <v>40</v>
      </c>
      <c r="S13">
        <v>77</v>
      </c>
      <c r="T13">
        <v>83</v>
      </c>
      <c r="U13">
        <v>102</v>
      </c>
      <c r="AC13">
        <v>85</v>
      </c>
      <c r="AD13">
        <v>56</v>
      </c>
      <c r="AE13">
        <v>67</v>
      </c>
      <c r="AF13">
        <v>82</v>
      </c>
      <c r="AG13">
        <v>108</v>
      </c>
      <c r="AO13">
        <v>251</v>
      </c>
      <c r="AP13">
        <v>132</v>
      </c>
      <c r="AQ13">
        <v>227</v>
      </c>
      <c r="AR13">
        <v>223</v>
      </c>
      <c r="AS13">
        <v>184</v>
      </c>
      <c r="BA13">
        <v>0.3386454183</v>
      </c>
      <c r="BB13">
        <v>0.4242424242</v>
      </c>
      <c r="BC13">
        <v>0.295154185</v>
      </c>
      <c r="BD13">
        <v>0.3677130045</v>
      </c>
      <c r="BE13">
        <v>0.5869565217</v>
      </c>
    </row>
    <row r="14" ht="14.25" customHeight="1" spans="1:57">
      <c r="A14" s="27">
        <v>202305</v>
      </c>
      <c r="B14" t="s">
        <v>29</v>
      </c>
      <c r="C14" t="s">
        <v>535</v>
      </c>
      <c r="D14" t="s">
        <v>64</v>
      </c>
      <c r="E14" s="27">
        <v>1696892628</v>
      </c>
      <c r="F14" s="27">
        <v>509607261</v>
      </c>
      <c r="G14" s="27">
        <v>1825798965</v>
      </c>
      <c r="H14" s="27">
        <v>3941297481</v>
      </c>
      <c r="I14" s="27">
        <v>9839772725</v>
      </c>
      <c r="Q14">
        <v>138</v>
      </c>
      <c r="R14">
        <v>45</v>
      </c>
      <c r="S14">
        <v>152</v>
      </c>
      <c r="T14">
        <v>165</v>
      </c>
      <c r="U14">
        <v>275</v>
      </c>
      <c r="AC14">
        <v>109</v>
      </c>
      <c r="AD14">
        <v>52</v>
      </c>
      <c r="AE14">
        <v>133</v>
      </c>
      <c r="AF14">
        <v>143</v>
      </c>
      <c r="AG14">
        <v>320</v>
      </c>
      <c r="AO14">
        <v>380</v>
      </c>
      <c r="AP14">
        <v>205</v>
      </c>
      <c r="AQ14">
        <v>340</v>
      </c>
      <c r="AR14">
        <v>323</v>
      </c>
      <c r="AS14">
        <v>703</v>
      </c>
      <c r="BA14">
        <v>0.2868421053</v>
      </c>
      <c r="BB14">
        <v>0.2536585366</v>
      </c>
      <c r="BC14">
        <v>0.3911764706</v>
      </c>
      <c r="BD14">
        <v>0.4427244582</v>
      </c>
      <c r="BE14">
        <v>0.4551920341</v>
      </c>
    </row>
    <row r="15" ht="14.25" customHeight="1" spans="1:57">
      <c r="A15" s="27">
        <v>202305</v>
      </c>
      <c r="B15" t="s">
        <v>42</v>
      </c>
      <c r="C15" t="s">
        <v>536</v>
      </c>
      <c r="D15" t="s">
        <v>50</v>
      </c>
      <c r="E15" s="27">
        <v>1209581540</v>
      </c>
      <c r="F15" s="27">
        <v>235896872</v>
      </c>
      <c r="G15" s="27">
        <v>676688932</v>
      </c>
      <c r="H15" s="27">
        <v>1727774141</v>
      </c>
      <c r="I15" s="27">
        <v>2012518041</v>
      </c>
      <c r="Q15">
        <v>89</v>
      </c>
      <c r="R15">
        <v>22</v>
      </c>
      <c r="S15">
        <v>65</v>
      </c>
      <c r="T15">
        <v>71</v>
      </c>
      <c r="U15">
        <v>69</v>
      </c>
      <c r="AC15">
        <v>68</v>
      </c>
      <c r="AD15">
        <v>19</v>
      </c>
      <c r="AE15">
        <v>78</v>
      </c>
      <c r="AF15">
        <v>84</v>
      </c>
      <c r="AG15">
        <v>69</v>
      </c>
      <c r="AO15">
        <v>320</v>
      </c>
      <c r="AP15">
        <v>93</v>
      </c>
      <c r="AQ15">
        <v>287</v>
      </c>
      <c r="AR15">
        <v>306</v>
      </c>
      <c r="AS15">
        <v>325</v>
      </c>
      <c r="BA15">
        <v>0.2125</v>
      </c>
      <c r="BB15">
        <v>0.2043010753</v>
      </c>
      <c r="BC15">
        <v>0.2717770035</v>
      </c>
      <c r="BD15">
        <v>0.2745098039</v>
      </c>
      <c r="BE15">
        <v>0.2123076923</v>
      </c>
    </row>
    <row r="16" ht="14.25" customHeight="1" spans="1:57">
      <c r="A16" s="27">
        <v>202305</v>
      </c>
      <c r="B16" t="s">
        <v>29</v>
      </c>
      <c r="C16" t="s">
        <v>537</v>
      </c>
      <c r="D16" t="s">
        <v>56</v>
      </c>
      <c r="E16" s="27">
        <v>1528431838</v>
      </c>
      <c r="F16" s="27">
        <v>332735186</v>
      </c>
      <c r="G16" s="27">
        <v>1218743774</v>
      </c>
      <c r="H16" s="27">
        <v>2674696085</v>
      </c>
      <c r="I16" s="27">
        <v>4931837225</v>
      </c>
      <c r="Q16">
        <v>129</v>
      </c>
      <c r="R16">
        <v>33</v>
      </c>
      <c r="S16">
        <v>83</v>
      </c>
      <c r="T16">
        <v>128</v>
      </c>
      <c r="U16">
        <v>105</v>
      </c>
      <c r="AC16">
        <v>106</v>
      </c>
      <c r="AD16">
        <v>38</v>
      </c>
      <c r="AE16">
        <v>83</v>
      </c>
      <c r="AF16">
        <v>124</v>
      </c>
      <c r="AG16">
        <v>121</v>
      </c>
      <c r="AO16">
        <v>318</v>
      </c>
      <c r="AP16">
        <v>161</v>
      </c>
      <c r="AQ16">
        <v>188</v>
      </c>
      <c r="AR16">
        <v>347</v>
      </c>
      <c r="AS16">
        <v>243</v>
      </c>
      <c r="BA16">
        <v>0.3333333333</v>
      </c>
      <c r="BB16">
        <v>0.2360248447</v>
      </c>
      <c r="BC16">
        <v>0.4414893617</v>
      </c>
      <c r="BD16">
        <v>0.3573487032</v>
      </c>
      <c r="BE16">
        <v>0.4979423868</v>
      </c>
    </row>
    <row r="17" ht="14.25" customHeight="1" spans="1:57">
      <c r="A17" s="27">
        <v>202305</v>
      </c>
      <c r="B17" t="s">
        <v>29</v>
      </c>
      <c r="C17" t="s">
        <v>538</v>
      </c>
      <c r="D17" t="s">
        <v>85</v>
      </c>
      <c r="E17" s="27">
        <v>1991804080</v>
      </c>
      <c r="F17" s="27">
        <v>614992243</v>
      </c>
      <c r="G17" s="27">
        <v>1921271123</v>
      </c>
      <c r="H17" s="27">
        <v>4890983443</v>
      </c>
      <c r="I17" s="27">
        <v>4327340342</v>
      </c>
      <c r="Q17">
        <v>213</v>
      </c>
      <c r="R17">
        <v>66</v>
      </c>
      <c r="S17">
        <v>153</v>
      </c>
      <c r="T17">
        <v>195</v>
      </c>
      <c r="U17">
        <v>265</v>
      </c>
      <c r="AC17">
        <v>198</v>
      </c>
      <c r="AD17">
        <v>81</v>
      </c>
      <c r="AE17">
        <v>156</v>
      </c>
      <c r="AF17">
        <v>210</v>
      </c>
      <c r="AG17">
        <v>269</v>
      </c>
      <c r="AO17">
        <v>501</v>
      </c>
      <c r="AP17">
        <v>162</v>
      </c>
      <c r="AQ17">
        <v>303</v>
      </c>
      <c r="AR17">
        <v>339</v>
      </c>
      <c r="AS17">
        <v>426</v>
      </c>
      <c r="BA17">
        <v>0.3952095808</v>
      </c>
      <c r="BB17">
        <v>0.5</v>
      </c>
      <c r="BC17">
        <v>0.5148514851</v>
      </c>
      <c r="BD17">
        <v>0.6194690265</v>
      </c>
      <c r="BE17">
        <v>0.6314553991</v>
      </c>
    </row>
    <row r="18" ht="14.25" customHeight="1" spans="1:57">
      <c r="A18" s="27">
        <v>202305</v>
      </c>
      <c r="B18" t="s">
        <v>29</v>
      </c>
      <c r="C18" t="s">
        <v>539</v>
      </c>
      <c r="D18" t="s">
        <v>89</v>
      </c>
      <c r="E18" s="27">
        <v>3533000649</v>
      </c>
      <c r="F18" s="27">
        <v>2268768823</v>
      </c>
      <c r="G18" s="27">
        <v>5298816227</v>
      </c>
      <c r="H18" s="27">
        <v>8174407399</v>
      </c>
      <c r="I18" s="27">
        <v>7352658808</v>
      </c>
      <c r="Q18">
        <v>253</v>
      </c>
      <c r="R18">
        <v>98</v>
      </c>
      <c r="S18">
        <v>202</v>
      </c>
      <c r="T18">
        <v>233</v>
      </c>
      <c r="U18">
        <v>252</v>
      </c>
      <c r="AC18">
        <v>262</v>
      </c>
      <c r="AD18">
        <v>114</v>
      </c>
      <c r="AE18">
        <v>211</v>
      </c>
      <c r="AF18">
        <v>228</v>
      </c>
      <c r="AG18">
        <v>285</v>
      </c>
      <c r="AO18">
        <v>540</v>
      </c>
      <c r="AP18">
        <v>248</v>
      </c>
      <c r="AQ18">
        <v>432</v>
      </c>
      <c r="AR18">
        <v>372</v>
      </c>
      <c r="AS18">
        <v>449</v>
      </c>
      <c r="BA18">
        <v>0.4851851852</v>
      </c>
      <c r="BB18">
        <v>0.4596774194</v>
      </c>
      <c r="BC18">
        <v>0.4884259259</v>
      </c>
      <c r="BD18">
        <v>0.6129032258</v>
      </c>
      <c r="BE18">
        <v>0.6347438753</v>
      </c>
    </row>
    <row r="19" ht="14.25" customHeight="1" spans="1:57">
      <c r="A19" s="27">
        <v>202305</v>
      </c>
      <c r="B19" t="s">
        <v>87</v>
      </c>
      <c r="C19" t="s">
        <v>540</v>
      </c>
      <c r="D19" t="s">
        <v>123</v>
      </c>
      <c r="E19" s="27">
        <v>1742888957</v>
      </c>
      <c r="F19" s="27">
        <v>711159203</v>
      </c>
      <c r="G19" s="27">
        <v>2005586424</v>
      </c>
      <c r="H19" s="27">
        <v>6658712711</v>
      </c>
      <c r="I19" s="27">
        <v>7353157091</v>
      </c>
      <c r="Q19">
        <v>138</v>
      </c>
      <c r="R19">
        <v>65</v>
      </c>
      <c r="S19">
        <v>143</v>
      </c>
      <c r="T19">
        <v>144</v>
      </c>
      <c r="U19">
        <v>137</v>
      </c>
      <c r="AC19">
        <v>119</v>
      </c>
      <c r="AD19">
        <v>66</v>
      </c>
      <c r="AE19">
        <v>138</v>
      </c>
      <c r="AF19">
        <v>182</v>
      </c>
      <c r="AG19">
        <v>141</v>
      </c>
      <c r="AO19">
        <v>232</v>
      </c>
      <c r="AP19">
        <v>186</v>
      </c>
      <c r="AQ19">
        <v>324</v>
      </c>
      <c r="AR19">
        <v>367</v>
      </c>
      <c r="AS19">
        <v>291</v>
      </c>
      <c r="BA19">
        <v>0.5129310345</v>
      </c>
      <c r="BB19">
        <v>0.3548387097</v>
      </c>
      <c r="BC19">
        <v>0.4259259259</v>
      </c>
      <c r="BD19">
        <v>0.4959128065</v>
      </c>
      <c r="BE19">
        <v>0.4845360825</v>
      </c>
    </row>
    <row r="20" ht="14.25" customHeight="1" spans="1:57">
      <c r="A20" s="27">
        <v>202305</v>
      </c>
      <c r="B20" t="s">
        <v>62</v>
      </c>
      <c r="C20" t="s">
        <v>541</v>
      </c>
      <c r="D20" t="s">
        <v>92</v>
      </c>
      <c r="E20" s="27">
        <v>1451462490</v>
      </c>
      <c r="F20" s="27">
        <v>672574045</v>
      </c>
      <c r="G20" s="27">
        <v>1701832747</v>
      </c>
      <c r="H20" s="27">
        <v>2498724074</v>
      </c>
      <c r="I20" s="27">
        <v>4748780566</v>
      </c>
      <c r="Q20">
        <v>90</v>
      </c>
      <c r="R20">
        <v>29</v>
      </c>
      <c r="S20">
        <v>75</v>
      </c>
      <c r="T20">
        <v>87</v>
      </c>
      <c r="U20">
        <v>112</v>
      </c>
      <c r="AC20">
        <v>94</v>
      </c>
      <c r="AD20">
        <v>32</v>
      </c>
      <c r="AE20">
        <v>83</v>
      </c>
      <c r="AF20">
        <v>84</v>
      </c>
      <c r="AG20">
        <v>129</v>
      </c>
      <c r="AO20">
        <v>378</v>
      </c>
      <c r="AP20">
        <v>150</v>
      </c>
      <c r="AQ20">
        <v>276</v>
      </c>
      <c r="AR20">
        <v>268</v>
      </c>
      <c r="AS20">
        <v>343</v>
      </c>
      <c r="BA20">
        <v>0.2486772487</v>
      </c>
      <c r="BB20">
        <v>0.2133333333</v>
      </c>
      <c r="BC20">
        <v>0.3007246377</v>
      </c>
      <c r="BD20">
        <v>0.3134328358</v>
      </c>
      <c r="BE20">
        <v>0.3760932945</v>
      </c>
    </row>
    <row r="21" ht="14.25" customHeight="1" spans="1:57">
      <c r="A21" s="27">
        <v>202305</v>
      </c>
      <c r="B21" t="s">
        <v>87</v>
      </c>
      <c r="C21" t="s">
        <v>542</v>
      </c>
      <c r="D21" t="s">
        <v>111</v>
      </c>
      <c r="E21" s="27">
        <v>996845182</v>
      </c>
      <c r="F21" s="27">
        <v>696809175</v>
      </c>
      <c r="G21" s="27">
        <v>1103749915</v>
      </c>
      <c r="H21" s="27">
        <v>1013440952</v>
      </c>
      <c r="I21" s="27">
        <v>2295364982</v>
      </c>
      <c r="Q21">
        <v>78</v>
      </c>
      <c r="R21">
        <v>59</v>
      </c>
      <c r="S21">
        <v>85</v>
      </c>
      <c r="T21">
        <v>48</v>
      </c>
      <c r="U21">
        <v>105</v>
      </c>
      <c r="AC21">
        <v>94</v>
      </c>
      <c r="AD21">
        <v>54</v>
      </c>
      <c r="AE21">
        <v>82</v>
      </c>
      <c r="AF21">
        <v>34</v>
      </c>
      <c r="AG21">
        <v>112</v>
      </c>
      <c r="AO21">
        <v>215</v>
      </c>
      <c r="AP21">
        <v>111</v>
      </c>
      <c r="AQ21">
        <v>237</v>
      </c>
      <c r="AR21">
        <v>87</v>
      </c>
      <c r="AS21">
        <v>222</v>
      </c>
      <c r="BA21">
        <v>0.4372093023</v>
      </c>
      <c r="BB21">
        <v>0.4864864865</v>
      </c>
      <c r="BC21">
        <v>0.3459915612</v>
      </c>
      <c r="BD21">
        <v>0.3908045977</v>
      </c>
      <c r="BE21">
        <v>0.5045045045</v>
      </c>
    </row>
    <row r="22" ht="14.25" customHeight="1" spans="1:57">
      <c r="A22" s="27">
        <v>202305</v>
      </c>
      <c r="B22" t="s">
        <v>29</v>
      </c>
      <c r="C22" t="s">
        <v>543</v>
      </c>
      <c r="D22" t="s">
        <v>36</v>
      </c>
      <c r="E22" s="27">
        <v>1053075838</v>
      </c>
      <c r="F22" s="27">
        <v>235753905</v>
      </c>
      <c r="G22" s="27">
        <v>1179342310</v>
      </c>
      <c r="H22" s="27">
        <v>1213548031</v>
      </c>
      <c r="I22" s="27">
        <v>4705069439</v>
      </c>
      <c r="Q22">
        <v>79</v>
      </c>
      <c r="R22">
        <v>21</v>
      </c>
      <c r="S22">
        <v>83</v>
      </c>
      <c r="T22">
        <v>65</v>
      </c>
      <c r="U22">
        <v>107</v>
      </c>
      <c r="AC22">
        <v>70</v>
      </c>
      <c r="AD22">
        <v>20</v>
      </c>
      <c r="AE22">
        <v>91</v>
      </c>
      <c r="AF22">
        <v>63</v>
      </c>
      <c r="AG22">
        <v>117</v>
      </c>
      <c r="AO22">
        <v>309</v>
      </c>
      <c r="AP22">
        <v>151</v>
      </c>
      <c r="AQ22">
        <v>304</v>
      </c>
      <c r="AR22">
        <v>251</v>
      </c>
      <c r="AS22">
        <v>281</v>
      </c>
      <c r="BA22">
        <v>0.2265372168</v>
      </c>
      <c r="BB22">
        <v>0.1324503311</v>
      </c>
      <c r="BC22">
        <v>0.2993421053</v>
      </c>
      <c r="BD22">
        <v>0.2509960159</v>
      </c>
      <c r="BE22">
        <v>0.4163701068</v>
      </c>
    </row>
    <row r="23" ht="14.25" customHeight="1" spans="1:57">
      <c r="A23" s="27">
        <v>202305</v>
      </c>
      <c r="B23" t="s">
        <v>101</v>
      </c>
      <c r="C23" t="s">
        <v>544</v>
      </c>
      <c r="D23" t="s">
        <v>124</v>
      </c>
      <c r="E23" s="27">
        <v>2194079437</v>
      </c>
      <c r="F23" s="27">
        <v>849466766</v>
      </c>
      <c r="G23" s="27">
        <v>1857661983</v>
      </c>
      <c r="H23" s="27">
        <v>5520095336</v>
      </c>
      <c r="I23" s="27">
        <v>5886814824</v>
      </c>
      <c r="Q23">
        <v>248</v>
      </c>
      <c r="R23">
        <v>94</v>
      </c>
      <c r="S23">
        <v>232</v>
      </c>
      <c r="T23">
        <v>383</v>
      </c>
      <c r="U23">
        <v>325</v>
      </c>
      <c r="AC23">
        <v>202</v>
      </c>
      <c r="AD23">
        <v>123</v>
      </c>
      <c r="AE23">
        <v>288</v>
      </c>
      <c r="AF23">
        <v>346</v>
      </c>
      <c r="AG23">
        <v>335</v>
      </c>
      <c r="AO23">
        <v>572</v>
      </c>
      <c r="AP23">
        <v>266</v>
      </c>
      <c r="AQ23">
        <v>543</v>
      </c>
      <c r="AR23">
        <v>565</v>
      </c>
      <c r="AS23">
        <v>605</v>
      </c>
      <c r="BA23">
        <v>0.3531468531</v>
      </c>
      <c r="BB23">
        <v>0.462406015</v>
      </c>
      <c r="BC23">
        <v>0.5303867403</v>
      </c>
      <c r="BD23">
        <v>0.6123893805</v>
      </c>
      <c r="BE23">
        <v>0.5537190083</v>
      </c>
    </row>
    <row r="24" ht="14.25" customHeight="1" spans="1:57">
      <c r="A24" s="27">
        <v>202305</v>
      </c>
      <c r="B24" t="s">
        <v>42</v>
      </c>
      <c r="C24" t="s">
        <v>545</v>
      </c>
      <c r="D24" t="s">
        <v>52</v>
      </c>
      <c r="E24" s="27">
        <v>1289240502</v>
      </c>
      <c r="F24" s="27">
        <v>623379120</v>
      </c>
      <c r="G24" s="27">
        <v>573689183</v>
      </c>
      <c r="H24" s="27">
        <v>680997313</v>
      </c>
      <c r="I24" s="27">
        <v>1681582915</v>
      </c>
      <c r="Q24">
        <v>85</v>
      </c>
      <c r="R24">
        <v>29</v>
      </c>
      <c r="S24">
        <v>42</v>
      </c>
      <c r="T24">
        <v>47</v>
      </c>
      <c r="U24">
        <v>59</v>
      </c>
      <c r="AC24">
        <v>70</v>
      </c>
      <c r="AD24">
        <v>41</v>
      </c>
      <c r="AE24">
        <v>66</v>
      </c>
      <c r="AF24">
        <v>55</v>
      </c>
      <c r="AG24">
        <v>58</v>
      </c>
      <c r="AO24">
        <v>291</v>
      </c>
      <c r="AP24">
        <v>117</v>
      </c>
      <c r="AQ24">
        <v>225</v>
      </c>
      <c r="AR24">
        <v>179</v>
      </c>
      <c r="AS24">
        <v>156</v>
      </c>
      <c r="BA24">
        <v>0.2405498282</v>
      </c>
      <c r="BB24">
        <v>0.3504273504</v>
      </c>
      <c r="BC24">
        <v>0.2933333333</v>
      </c>
      <c r="BD24">
        <v>0.3072625698</v>
      </c>
      <c r="BE24">
        <v>0.3717948718</v>
      </c>
    </row>
    <row r="25" ht="14.25" customHeight="1" spans="1:57">
      <c r="A25" s="27">
        <v>202305</v>
      </c>
      <c r="B25" t="s">
        <v>62</v>
      </c>
      <c r="C25" t="s">
        <v>546</v>
      </c>
      <c r="D25" t="s">
        <v>93</v>
      </c>
      <c r="E25" s="27">
        <v>1140809590</v>
      </c>
      <c r="F25" s="27">
        <v>345471115</v>
      </c>
      <c r="G25" s="27">
        <v>1058382158</v>
      </c>
      <c r="H25" s="27">
        <v>1549266103</v>
      </c>
      <c r="I25" s="27">
        <v>4395544698</v>
      </c>
      <c r="Q25">
        <v>91</v>
      </c>
      <c r="R25">
        <v>29</v>
      </c>
      <c r="S25">
        <v>93</v>
      </c>
      <c r="T25">
        <v>100</v>
      </c>
      <c r="U25">
        <v>171</v>
      </c>
      <c r="AC25">
        <v>95</v>
      </c>
      <c r="AD25">
        <v>38</v>
      </c>
      <c r="AE25">
        <v>73</v>
      </c>
      <c r="AF25">
        <v>115</v>
      </c>
      <c r="AG25">
        <v>157</v>
      </c>
      <c r="AO25">
        <v>306</v>
      </c>
      <c r="AP25">
        <v>133</v>
      </c>
      <c r="AQ25">
        <v>270</v>
      </c>
      <c r="AR25">
        <v>327</v>
      </c>
      <c r="AS25">
        <v>356</v>
      </c>
      <c r="BA25">
        <v>0.3104575163</v>
      </c>
      <c r="BB25">
        <v>0.2857142857</v>
      </c>
      <c r="BC25">
        <v>0.2703703704</v>
      </c>
      <c r="BD25">
        <v>0.3516819572</v>
      </c>
      <c r="BE25">
        <v>0.441011236</v>
      </c>
    </row>
    <row r="26" ht="14.25" customHeight="1" spans="1:57">
      <c r="A26" s="27">
        <v>202305</v>
      </c>
      <c r="B26" t="s">
        <v>62</v>
      </c>
      <c r="C26" t="s">
        <v>547</v>
      </c>
      <c r="D26" t="s">
        <v>76</v>
      </c>
      <c r="E26" s="27">
        <v>1339401678</v>
      </c>
      <c r="F26" s="27">
        <v>301592600</v>
      </c>
      <c r="G26" s="27">
        <v>839362063</v>
      </c>
      <c r="H26" s="27">
        <v>1638586397</v>
      </c>
      <c r="I26" s="27">
        <v>3716475102</v>
      </c>
      <c r="Q26">
        <v>94</v>
      </c>
      <c r="R26">
        <v>23</v>
      </c>
      <c r="S26">
        <v>63</v>
      </c>
      <c r="T26">
        <v>71</v>
      </c>
      <c r="U26">
        <v>111</v>
      </c>
      <c r="AC26">
        <v>75</v>
      </c>
      <c r="AD26">
        <v>30</v>
      </c>
      <c r="AE26">
        <v>50</v>
      </c>
      <c r="AF26">
        <v>66</v>
      </c>
      <c r="AG26">
        <v>106</v>
      </c>
      <c r="AO26">
        <v>320</v>
      </c>
      <c r="AP26">
        <v>104</v>
      </c>
      <c r="AQ26">
        <v>241</v>
      </c>
      <c r="AR26">
        <v>219</v>
      </c>
      <c r="AS26">
        <v>285</v>
      </c>
      <c r="BA26">
        <v>0.234375</v>
      </c>
      <c r="BB26">
        <v>0.2884615385</v>
      </c>
      <c r="BC26">
        <v>0.2074688797</v>
      </c>
      <c r="BD26">
        <v>0.301369863</v>
      </c>
      <c r="BE26">
        <v>0.3719298246</v>
      </c>
    </row>
    <row r="27" ht="14.25" customHeight="1" spans="1:57">
      <c r="A27" s="27">
        <v>202305</v>
      </c>
      <c r="B27" t="s">
        <v>87</v>
      </c>
      <c r="C27" t="s">
        <v>548</v>
      </c>
      <c r="D27" t="s">
        <v>114</v>
      </c>
      <c r="E27" s="27">
        <v>1078861144</v>
      </c>
      <c r="F27" s="27">
        <v>678582638</v>
      </c>
      <c r="G27" s="27">
        <v>1187578870</v>
      </c>
      <c r="H27" s="27">
        <v>2500117676</v>
      </c>
      <c r="I27" s="27">
        <v>3505544833</v>
      </c>
      <c r="Q27">
        <v>92</v>
      </c>
      <c r="R27">
        <v>54</v>
      </c>
      <c r="S27">
        <v>92</v>
      </c>
      <c r="T27">
        <v>91</v>
      </c>
      <c r="U27">
        <v>112</v>
      </c>
      <c r="AC27">
        <v>91</v>
      </c>
      <c r="AD27">
        <v>38</v>
      </c>
      <c r="AE27">
        <v>81</v>
      </c>
      <c r="AF27">
        <v>115</v>
      </c>
      <c r="AG27">
        <v>101</v>
      </c>
      <c r="AO27">
        <v>230</v>
      </c>
      <c r="AP27">
        <v>136</v>
      </c>
      <c r="AQ27">
        <v>220</v>
      </c>
      <c r="AR27">
        <v>265</v>
      </c>
      <c r="AS27">
        <v>222</v>
      </c>
      <c r="BA27">
        <v>0.3956521739</v>
      </c>
      <c r="BB27">
        <v>0.2794117647</v>
      </c>
      <c r="BC27">
        <v>0.3681818182</v>
      </c>
      <c r="BD27">
        <v>0.4339622642</v>
      </c>
      <c r="BE27">
        <v>0.454954955</v>
      </c>
    </row>
    <row r="28" ht="14.25" customHeight="1" spans="1:57">
      <c r="A28" s="27">
        <v>202305</v>
      </c>
      <c r="B28" t="s">
        <v>29</v>
      </c>
      <c r="C28" t="s">
        <v>549</v>
      </c>
      <c r="D28" t="s">
        <v>30</v>
      </c>
      <c r="E28" s="27">
        <v>841926848</v>
      </c>
      <c r="F28" s="27">
        <v>144588106</v>
      </c>
      <c r="G28" s="27">
        <v>452250490</v>
      </c>
      <c r="H28" s="27">
        <v>1155815359</v>
      </c>
      <c r="I28" s="27">
        <v>1251732830</v>
      </c>
      <c r="Q28">
        <v>60</v>
      </c>
      <c r="R28">
        <v>9</v>
      </c>
      <c r="S28">
        <v>33</v>
      </c>
      <c r="T28">
        <v>53</v>
      </c>
      <c r="U28">
        <v>60</v>
      </c>
      <c r="AC28">
        <v>64</v>
      </c>
      <c r="AD28">
        <v>13</v>
      </c>
      <c r="AE28">
        <v>42</v>
      </c>
      <c r="AF28">
        <v>67</v>
      </c>
      <c r="AG28">
        <v>50</v>
      </c>
      <c r="AO28">
        <v>307</v>
      </c>
      <c r="AP28">
        <v>107</v>
      </c>
      <c r="AQ28">
        <v>270</v>
      </c>
      <c r="AR28">
        <v>197</v>
      </c>
      <c r="AS28">
        <v>167</v>
      </c>
      <c r="BA28">
        <v>0.2084690554</v>
      </c>
      <c r="BB28">
        <v>0.1214953271</v>
      </c>
      <c r="BC28">
        <v>0.1555555556</v>
      </c>
      <c r="BD28">
        <v>0.3401015228</v>
      </c>
      <c r="BE28">
        <v>0.2994011976</v>
      </c>
    </row>
    <row r="29" ht="14.25" customHeight="1" spans="1:57">
      <c r="A29" s="27">
        <v>202305</v>
      </c>
      <c r="B29" t="s">
        <v>29</v>
      </c>
      <c r="C29" t="s">
        <v>550</v>
      </c>
      <c r="D29" t="s">
        <v>74</v>
      </c>
      <c r="E29" s="27">
        <v>2672586700</v>
      </c>
      <c r="F29" s="27">
        <v>1503098118</v>
      </c>
      <c r="G29" s="27">
        <v>3650677740</v>
      </c>
      <c r="H29" s="27">
        <v>5670032067</v>
      </c>
      <c r="I29" s="27">
        <v>5636805292</v>
      </c>
      <c r="Q29">
        <v>195</v>
      </c>
      <c r="R29">
        <v>58</v>
      </c>
      <c r="S29">
        <v>120</v>
      </c>
      <c r="T29">
        <v>173</v>
      </c>
      <c r="U29">
        <v>169</v>
      </c>
      <c r="AC29">
        <v>204</v>
      </c>
      <c r="AD29">
        <v>80</v>
      </c>
      <c r="AE29">
        <v>109</v>
      </c>
      <c r="AF29">
        <v>150</v>
      </c>
      <c r="AG29">
        <v>221</v>
      </c>
      <c r="AO29">
        <v>546</v>
      </c>
      <c r="AP29">
        <v>150</v>
      </c>
      <c r="AQ29">
        <v>288</v>
      </c>
      <c r="AR29">
        <v>330</v>
      </c>
      <c r="AS29">
        <v>395</v>
      </c>
      <c r="BA29">
        <v>0.3736263736</v>
      </c>
      <c r="BB29">
        <v>0.5333333333</v>
      </c>
      <c r="BC29">
        <v>0.3784722222</v>
      </c>
      <c r="BD29">
        <v>0.4545454545</v>
      </c>
      <c r="BE29">
        <v>0.5594936709</v>
      </c>
    </row>
    <row r="30" ht="14.25" customHeight="1" spans="1:57">
      <c r="A30" s="27">
        <v>202305</v>
      </c>
      <c r="B30" t="s">
        <v>62</v>
      </c>
      <c r="C30" t="s">
        <v>551</v>
      </c>
      <c r="D30" t="s">
        <v>109</v>
      </c>
      <c r="E30" s="27">
        <v>1407425010</v>
      </c>
      <c r="F30" s="27">
        <v>837112674</v>
      </c>
      <c r="G30" s="27">
        <v>873868081</v>
      </c>
      <c r="H30" s="27">
        <v>1318475445</v>
      </c>
      <c r="I30" s="27">
        <v>2850255494</v>
      </c>
      <c r="Q30">
        <v>94</v>
      </c>
      <c r="R30">
        <v>49</v>
      </c>
      <c r="S30">
        <v>64</v>
      </c>
      <c r="T30">
        <v>67</v>
      </c>
      <c r="U30">
        <v>107</v>
      </c>
      <c r="AC30">
        <v>111</v>
      </c>
      <c r="AD30">
        <v>46</v>
      </c>
      <c r="AE30">
        <v>62</v>
      </c>
      <c r="AF30">
        <v>76</v>
      </c>
      <c r="AG30">
        <v>101</v>
      </c>
      <c r="AO30">
        <v>227</v>
      </c>
      <c r="AP30">
        <v>107</v>
      </c>
      <c r="AQ30">
        <v>140</v>
      </c>
      <c r="AR30">
        <v>151</v>
      </c>
      <c r="AS30">
        <v>219</v>
      </c>
      <c r="BA30">
        <v>0.4889867841</v>
      </c>
      <c r="BB30">
        <v>0.4299065421</v>
      </c>
      <c r="BC30">
        <v>0.4428571429</v>
      </c>
      <c r="BD30">
        <v>0.5033112583</v>
      </c>
      <c r="BE30">
        <v>0.4611872146</v>
      </c>
    </row>
    <row r="31" ht="14.25" customHeight="1" spans="1:57">
      <c r="A31" s="27">
        <v>202305</v>
      </c>
      <c r="B31" t="s">
        <v>101</v>
      </c>
      <c r="C31" t="s">
        <v>552</v>
      </c>
      <c r="D31" t="s">
        <v>122</v>
      </c>
      <c r="E31" s="27">
        <v>1685736484</v>
      </c>
      <c r="F31" s="27">
        <v>881899903</v>
      </c>
      <c r="G31" s="27">
        <v>1860929251</v>
      </c>
      <c r="H31" s="27">
        <v>5187730218</v>
      </c>
      <c r="I31" s="27">
        <v>4292075179</v>
      </c>
      <c r="Q31">
        <v>177</v>
      </c>
      <c r="R31">
        <v>103</v>
      </c>
      <c r="S31">
        <v>259</v>
      </c>
      <c r="T31">
        <v>268</v>
      </c>
      <c r="U31">
        <v>266</v>
      </c>
      <c r="AC31">
        <v>163</v>
      </c>
      <c r="AD31">
        <v>115</v>
      </c>
      <c r="AE31">
        <v>218</v>
      </c>
      <c r="AF31">
        <v>286</v>
      </c>
      <c r="AG31">
        <v>242</v>
      </c>
      <c r="AO31">
        <v>452</v>
      </c>
      <c r="AP31">
        <v>270</v>
      </c>
      <c r="AQ31">
        <v>481</v>
      </c>
      <c r="AR31">
        <v>450</v>
      </c>
      <c r="AS31">
        <v>365</v>
      </c>
      <c r="BA31">
        <v>0.360619469</v>
      </c>
      <c r="BB31">
        <v>0.4259259259</v>
      </c>
      <c r="BC31">
        <v>0.4532224532</v>
      </c>
      <c r="BD31">
        <v>0.6355555556</v>
      </c>
      <c r="BE31">
        <v>0.6630136986</v>
      </c>
    </row>
    <row r="32" ht="14.25" customHeight="1" spans="1:57">
      <c r="A32" s="27">
        <v>202305</v>
      </c>
      <c r="B32" t="s">
        <v>42</v>
      </c>
      <c r="C32" t="s">
        <v>553</v>
      </c>
      <c r="D32" t="s">
        <v>47</v>
      </c>
      <c r="E32" s="27">
        <v>587634792</v>
      </c>
      <c r="F32" s="27">
        <v>147587839</v>
      </c>
      <c r="G32" s="27">
        <v>490508523</v>
      </c>
      <c r="H32" s="27">
        <v>739635946</v>
      </c>
      <c r="I32" s="27">
        <v>2007872557</v>
      </c>
      <c r="Q32">
        <v>50</v>
      </c>
      <c r="R32">
        <v>16</v>
      </c>
      <c r="S32">
        <v>39</v>
      </c>
      <c r="T32">
        <v>34</v>
      </c>
      <c r="U32">
        <v>34</v>
      </c>
      <c r="AC32">
        <v>48</v>
      </c>
      <c r="AD32">
        <v>19</v>
      </c>
      <c r="AE32">
        <v>44</v>
      </c>
      <c r="AF32">
        <v>38</v>
      </c>
      <c r="AG32">
        <v>39</v>
      </c>
      <c r="AO32">
        <v>156</v>
      </c>
      <c r="AP32">
        <v>60</v>
      </c>
      <c r="AQ32">
        <v>138</v>
      </c>
      <c r="AR32">
        <v>109</v>
      </c>
      <c r="AS32">
        <v>123</v>
      </c>
      <c r="BA32">
        <v>0.3076923077</v>
      </c>
      <c r="BB32">
        <v>0.3166666667</v>
      </c>
      <c r="BC32">
        <v>0.3188405797</v>
      </c>
      <c r="BD32">
        <v>0.3486238532</v>
      </c>
      <c r="BE32">
        <v>0.3170731707</v>
      </c>
    </row>
    <row r="33" ht="14.25" customHeight="1" spans="1:57">
      <c r="A33" s="27">
        <v>202305</v>
      </c>
      <c r="B33" t="s">
        <v>29</v>
      </c>
      <c r="C33" t="s">
        <v>554</v>
      </c>
      <c r="D33" t="s">
        <v>35</v>
      </c>
      <c r="E33" s="27">
        <v>600384709</v>
      </c>
      <c r="F33" s="27">
        <v>224217208</v>
      </c>
      <c r="G33" s="27">
        <v>1029051910</v>
      </c>
      <c r="H33" s="27">
        <v>2191982982</v>
      </c>
      <c r="I33" s="27">
        <v>4399749409</v>
      </c>
      <c r="Q33">
        <v>47</v>
      </c>
      <c r="R33">
        <v>13</v>
      </c>
      <c r="S33">
        <v>67</v>
      </c>
      <c r="T33">
        <v>79</v>
      </c>
      <c r="U33">
        <v>96</v>
      </c>
      <c r="AC33">
        <v>49</v>
      </c>
      <c r="AD33">
        <v>35</v>
      </c>
      <c r="AE33">
        <v>69</v>
      </c>
      <c r="AF33">
        <v>67</v>
      </c>
      <c r="AG33">
        <v>115</v>
      </c>
      <c r="AO33">
        <v>208</v>
      </c>
      <c r="AP33">
        <v>124</v>
      </c>
      <c r="AQ33">
        <v>248</v>
      </c>
      <c r="AR33">
        <v>203</v>
      </c>
      <c r="AS33">
        <v>223</v>
      </c>
      <c r="BA33">
        <v>0.2355769231</v>
      </c>
      <c r="BB33">
        <v>0.2822580645</v>
      </c>
      <c r="BC33">
        <v>0.2782258065</v>
      </c>
      <c r="BD33">
        <v>0.3300492611</v>
      </c>
      <c r="BE33">
        <v>0.5156950673</v>
      </c>
    </row>
    <row r="34" ht="14.25" customHeight="1" spans="1:57">
      <c r="A34" s="27">
        <v>202305</v>
      </c>
      <c r="B34" t="s">
        <v>29</v>
      </c>
      <c r="C34" t="s">
        <v>555</v>
      </c>
      <c r="D34" t="s">
        <v>75</v>
      </c>
      <c r="E34" s="27">
        <v>1173490337</v>
      </c>
      <c r="F34" s="27">
        <v>1120591686</v>
      </c>
      <c r="G34" s="27">
        <v>1714809908</v>
      </c>
      <c r="H34" s="27">
        <v>2664777390</v>
      </c>
      <c r="I34" s="27">
        <v>6800745301</v>
      </c>
      <c r="Q34">
        <v>112</v>
      </c>
      <c r="R34">
        <v>71</v>
      </c>
      <c r="S34">
        <v>145</v>
      </c>
      <c r="T34">
        <v>188</v>
      </c>
      <c r="U34">
        <v>232</v>
      </c>
      <c r="AC34">
        <v>124</v>
      </c>
      <c r="AD34">
        <v>71</v>
      </c>
      <c r="AE34">
        <v>141</v>
      </c>
      <c r="AF34">
        <v>192</v>
      </c>
      <c r="AG34">
        <v>235</v>
      </c>
      <c r="AO34">
        <v>312</v>
      </c>
      <c r="AP34">
        <v>142</v>
      </c>
      <c r="AQ34">
        <v>269</v>
      </c>
      <c r="AR34">
        <v>282</v>
      </c>
      <c r="AS34">
        <v>347</v>
      </c>
      <c r="BA34">
        <v>0.3974358974</v>
      </c>
      <c r="BB34">
        <v>0.5</v>
      </c>
      <c r="BC34">
        <v>0.5241635688</v>
      </c>
      <c r="BD34">
        <v>0.6808510638</v>
      </c>
      <c r="BE34">
        <v>0.6772334294</v>
      </c>
    </row>
    <row r="35" ht="14.25" customHeight="1" spans="1:57">
      <c r="A35" s="27">
        <v>202305</v>
      </c>
      <c r="B35" t="s">
        <v>29</v>
      </c>
      <c r="C35" t="s">
        <v>556</v>
      </c>
      <c r="D35" t="s">
        <v>51</v>
      </c>
      <c r="E35" s="27">
        <v>1787610374</v>
      </c>
      <c r="F35" s="27">
        <v>656495146</v>
      </c>
      <c r="G35" s="27">
        <v>1047172813</v>
      </c>
      <c r="H35" s="27">
        <v>1765269262</v>
      </c>
      <c r="I35" s="27">
        <v>2276821148</v>
      </c>
      <c r="Q35">
        <v>136</v>
      </c>
      <c r="R35">
        <v>45</v>
      </c>
      <c r="S35">
        <v>63</v>
      </c>
      <c r="T35">
        <v>98</v>
      </c>
      <c r="U35">
        <v>111</v>
      </c>
      <c r="AC35">
        <v>117</v>
      </c>
      <c r="AD35">
        <v>51</v>
      </c>
      <c r="AE35">
        <v>70</v>
      </c>
      <c r="AF35">
        <v>88</v>
      </c>
      <c r="AG35">
        <v>114</v>
      </c>
      <c r="AO35">
        <v>348</v>
      </c>
      <c r="AP35">
        <v>140</v>
      </c>
      <c r="AQ35">
        <v>281</v>
      </c>
      <c r="AR35">
        <v>298</v>
      </c>
      <c r="AS35">
        <v>292</v>
      </c>
      <c r="BA35">
        <v>0.3362068966</v>
      </c>
      <c r="BB35">
        <v>0.3642857143</v>
      </c>
      <c r="BC35">
        <v>0.2491103203</v>
      </c>
      <c r="BD35">
        <v>0.2953020134</v>
      </c>
      <c r="BE35">
        <v>0.3904109589</v>
      </c>
    </row>
    <row r="36" ht="14.25" customHeight="1" spans="1:57">
      <c r="A36" s="27">
        <v>202305</v>
      </c>
      <c r="B36" t="s">
        <v>87</v>
      </c>
      <c r="C36" t="s">
        <v>557</v>
      </c>
      <c r="D36" t="s">
        <v>94</v>
      </c>
      <c r="E36" s="27">
        <v>619203566</v>
      </c>
      <c r="F36" s="27">
        <v>531258278</v>
      </c>
      <c r="G36" s="27">
        <v>809038864</v>
      </c>
      <c r="H36" s="27">
        <v>2643884592</v>
      </c>
      <c r="I36" s="27">
        <v>3755539561</v>
      </c>
      <c r="Q36">
        <v>56</v>
      </c>
      <c r="R36">
        <v>29</v>
      </c>
      <c r="S36">
        <v>62</v>
      </c>
      <c r="T36">
        <v>119</v>
      </c>
      <c r="U36">
        <v>129</v>
      </c>
      <c r="AC36">
        <v>51</v>
      </c>
      <c r="AD36">
        <v>27</v>
      </c>
      <c r="AE36">
        <v>76</v>
      </c>
      <c r="AF36">
        <v>143</v>
      </c>
      <c r="AG36">
        <v>149</v>
      </c>
      <c r="AO36">
        <v>201</v>
      </c>
      <c r="AP36">
        <v>120</v>
      </c>
      <c r="AQ36">
        <v>298</v>
      </c>
      <c r="AR36">
        <v>383</v>
      </c>
      <c r="AS36">
        <v>380</v>
      </c>
      <c r="BA36">
        <v>0.2537313433</v>
      </c>
      <c r="BB36">
        <v>0.225</v>
      </c>
      <c r="BC36">
        <v>0.255033557</v>
      </c>
      <c r="BD36">
        <v>0.3733681462</v>
      </c>
      <c r="BE36">
        <v>0.3921052632</v>
      </c>
    </row>
    <row r="37" ht="14.25" customHeight="1" spans="1:57">
      <c r="A37" s="27">
        <v>202305</v>
      </c>
      <c r="B37" t="s">
        <v>62</v>
      </c>
      <c r="C37" t="s">
        <v>558</v>
      </c>
      <c r="D37" t="s">
        <v>63</v>
      </c>
      <c r="E37" s="27">
        <v>602781788</v>
      </c>
      <c r="F37" s="27">
        <v>191523700</v>
      </c>
      <c r="G37" s="27">
        <v>574836833</v>
      </c>
      <c r="H37" s="27">
        <v>830775786</v>
      </c>
      <c r="I37" s="27">
        <v>0</v>
      </c>
      <c r="Q37">
        <v>39</v>
      </c>
      <c r="R37">
        <v>14</v>
      </c>
      <c r="S37">
        <v>39</v>
      </c>
      <c r="T37">
        <v>32</v>
      </c>
      <c r="U37">
        <v>0</v>
      </c>
      <c r="AC37">
        <v>37</v>
      </c>
      <c r="AD37">
        <v>12</v>
      </c>
      <c r="AE37">
        <v>48</v>
      </c>
      <c r="AF37">
        <v>41</v>
      </c>
      <c r="AG37">
        <v>0</v>
      </c>
      <c r="AO37">
        <v>127</v>
      </c>
      <c r="AP37">
        <v>74</v>
      </c>
      <c r="AQ37">
        <v>134</v>
      </c>
      <c r="AR37">
        <v>139</v>
      </c>
      <c r="AS37">
        <v>0</v>
      </c>
      <c r="BA37">
        <v>0.2913385827</v>
      </c>
      <c r="BB37">
        <v>0.1621621622</v>
      </c>
      <c r="BC37">
        <v>0.3582089552</v>
      </c>
      <c r="BD37">
        <v>0.2949640288</v>
      </c>
      <c r="BE37">
        <v>0</v>
      </c>
    </row>
    <row r="38" ht="14.25" customHeight="1" spans="1:57">
      <c r="A38" s="27">
        <v>202305</v>
      </c>
      <c r="B38" t="s">
        <v>42</v>
      </c>
      <c r="C38" t="s">
        <v>559</v>
      </c>
      <c r="D38" t="s">
        <v>60</v>
      </c>
      <c r="E38" s="27">
        <v>515621702</v>
      </c>
      <c r="F38" s="27">
        <v>278525212</v>
      </c>
      <c r="G38" s="27">
        <v>628484095</v>
      </c>
      <c r="H38" s="27">
        <v>1377508939</v>
      </c>
      <c r="I38" s="27">
        <v>4801117745</v>
      </c>
      <c r="Q38">
        <v>51</v>
      </c>
      <c r="R38">
        <v>42</v>
      </c>
      <c r="S38">
        <v>63</v>
      </c>
      <c r="T38">
        <v>84</v>
      </c>
      <c r="U38">
        <v>119</v>
      </c>
      <c r="AC38">
        <v>37</v>
      </c>
      <c r="AD38">
        <v>37</v>
      </c>
      <c r="AE38">
        <v>75</v>
      </c>
      <c r="AF38">
        <v>124</v>
      </c>
      <c r="AG38">
        <v>149</v>
      </c>
      <c r="AO38">
        <v>141</v>
      </c>
      <c r="AP38">
        <v>105</v>
      </c>
      <c r="AQ38">
        <v>253</v>
      </c>
      <c r="AR38">
        <v>292</v>
      </c>
      <c r="AS38">
        <v>299</v>
      </c>
      <c r="BA38">
        <v>0.2624113475</v>
      </c>
      <c r="BB38">
        <v>0.3523809524</v>
      </c>
      <c r="BC38">
        <v>0.2964426877</v>
      </c>
      <c r="BD38">
        <v>0.4246575342</v>
      </c>
      <c r="BE38">
        <v>0.4983277592</v>
      </c>
    </row>
    <row r="39" ht="14.25" customHeight="1" spans="1:57">
      <c r="A39" s="27">
        <v>202305</v>
      </c>
      <c r="B39" t="s">
        <v>29</v>
      </c>
      <c r="C39" t="s">
        <v>560</v>
      </c>
      <c r="D39" t="s">
        <v>37</v>
      </c>
      <c r="E39" s="27">
        <v>882390370</v>
      </c>
      <c r="F39" s="27">
        <v>295796706</v>
      </c>
      <c r="G39" s="27">
        <v>654386834</v>
      </c>
      <c r="H39" s="27">
        <v>2011766943</v>
      </c>
      <c r="I39" s="27">
        <v>4000037001</v>
      </c>
      <c r="Q39">
        <v>72</v>
      </c>
      <c r="R39">
        <v>31</v>
      </c>
      <c r="S39">
        <v>50</v>
      </c>
      <c r="T39">
        <v>82</v>
      </c>
      <c r="U39">
        <v>91</v>
      </c>
      <c r="AC39">
        <v>64</v>
      </c>
      <c r="AD39">
        <v>24</v>
      </c>
      <c r="AE39">
        <v>52</v>
      </c>
      <c r="AF39">
        <v>92</v>
      </c>
      <c r="AG39">
        <v>123</v>
      </c>
      <c r="AO39">
        <v>204</v>
      </c>
      <c r="AP39">
        <v>151</v>
      </c>
      <c r="AQ39">
        <v>192</v>
      </c>
      <c r="AR39">
        <v>205</v>
      </c>
      <c r="AS39">
        <v>249</v>
      </c>
      <c r="BA39">
        <v>0.3137254902</v>
      </c>
      <c r="BB39">
        <v>0.1589403974</v>
      </c>
      <c r="BC39">
        <v>0.2708333333</v>
      </c>
      <c r="BD39">
        <v>0.4487804878</v>
      </c>
      <c r="BE39">
        <v>0.4939759036</v>
      </c>
    </row>
    <row r="40" ht="14.25" customHeight="1" spans="1:57">
      <c r="A40" s="27">
        <v>202305</v>
      </c>
      <c r="B40" t="s">
        <v>101</v>
      </c>
      <c r="C40" t="s">
        <v>561</v>
      </c>
      <c r="D40" t="s">
        <v>121</v>
      </c>
      <c r="E40" s="27">
        <v>928306707</v>
      </c>
      <c r="F40" s="27">
        <v>320078776</v>
      </c>
      <c r="G40" s="27">
        <v>848089502</v>
      </c>
      <c r="H40" s="27">
        <v>3685856289</v>
      </c>
      <c r="I40" s="27">
        <v>5454905251</v>
      </c>
      <c r="Q40">
        <v>134</v>
      </c>
      <c r="R40">
        <v>31</v>
      </c>
      <c r="S40">
        <v>95</v>
      </c>
      <c r="T40">
        <v>157</v>
      </c>
      <c r="U40">
        <v>156</v>
      </c>
      <c r="AC40">
        <v>112</v>
      </c>
      <c r="AD40">
        <v>37</v>
      </c>
      <c r="AE40">
        <v>122</v>
      </c>
      <c r="AF40">
        <v>165</v>
      </c>
      <c r="AG40">
        <v>195</v>
      </c>
      <c r="AO40">
        <v>206</v>
      </c>
      <c r="AP40">
        <v>61</v>
      </c>
      <c r="AQ40">
        <v>263</v>
      </c>
      <c r="AR40">
        <v>285</v>
      </c>
      <c r="AS40">
        <v>315</v>
      </c>
      <c r="BA40">
        <v>0.5436893204</v>
      </c>
      <c r="BB40">
        <v>0.606557377</v>
      </c>
      <c r="BC40">
        <v>0.463878327</v>
      </c>
      <c r="BD40">
        <v>0.5789473684</v>
      </c>
      <c r="BE40">
        <v>0.619047619</v>
      </c>
    </row>
    <row r="41" ht="14.25" customHeight="1" spans="1:57">
      <c r="A41" s="27">
        <v>202305</v>
      </c>
      <c r="B41" t="s">
        <v>87</v>
      </c>
      <c r="C41" t="s">
        <v>562</v>
      </c>
      <c r="D41" t="s">
        <v>113</v>
      </c>
      <c r="E41" s="27">
        <v>630569766</v>
      </c>
      <c r="F41" s="27">
        <v>321297041</v>
      </c>
      <c r="G41" s="27">
        <v>1497840073</v>
      </c>
      <c r="H41" s="27">
        <v>2589905148</v>
      </c>
      <c r="I41" s="27">
        <v>5100297870</v>
      </c>
      <c r="Q41">
        <v>56</v>
      </c>
      <c r="R41">
        <v>22</v>
      </c>
      <c r="S41">
        <v>109</v>
      </c>
      <c r="T41">
        <v>102</v>
      </c>
      <c r="U41">
        <v>149</v>
      </c>
      <c r="AC41">
        <v>27</v>
      </c>
      <c r="AD41">
        <v>33</v>
      </c>
      <c r="AE41">
        <v>120</v>
      </c>
      <c r="AF41">
        <v>145</v>
      </c>
      <c r="AG41">
        <v>156</v>
      </c>
      <c r="AO41">
        <v>78</v>
      </c>
      <c r="AP41">
        <v>82</v>
      </c>
      <c r="AQ41">
        <v>362</v>
      </c>
      <c r="AR41">
        <v>337</v>
      </c>
      <c r="AS41">
        <v>407</v>
      </c>
      <c r="BA41">
        <v>0.3461538462</v>
      </c>
      <c r="BB41">
        <v>0.4024390244</v>
      </c>
      <c r="BC41">
        <v>0.3314917127</v>
      </c>
      <c r="BD41">
        <v>0.4302670623</v>
      </c>
      <c r="BE41">
        <v>0.3832923833</v>
      </c>
    </row>
    <row r="42" ht="14.25" customHeight="1" spans="1:57">
      <c r="A42" s="27">
        <v>202305</v>
      </c>
      <c r="B42" t="s">
        <v>42</v>
      </c>
      <c r="C42" t="s">
        <v>563</v>
      </c>
      <c r="D42" s="28" t="s">
        <v>49</v>
      </c>
      <c r="E42" s="27">
        <v>462056160</v>
      </c>
      <c r="F42" s="27">
        <v>33534711</v>
      </c>
      <c r="G42" s="27">
        <v>273713622</v>
      </c>
      <c r="H42" s="27">
        <v>1731055254</v>
      </c>
      <c r="I42" s="27">
        <v>2392500744</v>
      </c>
      <c r="Q42">
        <v>39</v>
      </c>
      <c r="R42">
        <v>7</v>
      </c>
      <c r="S42">
        <v>38</v>
      </c>
      <c r="T42">
        <v>78</v>
      </c>
      <c r="U42">
        <v>67</v>
      </c>
      <c r="AC42">
        <v>35</v>
      </c>
      <c r="AD42">
        <v>11</v>
      </c>
      <c r="AE42">
        <v>87</v>
      </c>
      <c r="AF42">
        <v>89</v>
      </c>
      <c r="AG42">
        <v>68</v>
      </c>
      <c r="AO42">
        <v>104</v>
      </c>
      <c r="AP42">
        <v>35</v>
      </c>
      <c r="AQ42">
        <v>226</v>
      </c>
      <c r="AR42">
        <v>281</v>
      </c>
      <c r="AS42">
        <v>137</v>
      </c>
      <c r="BA42">
        <v>0.3365384615</v>
      </c>
      <c r="BB42">
        <v>0.3142857143</v>
      </c>
      <c r="BC42">
        <v>0.3849557522</v>
      </c>
      <c r="BD42">
        <v>0.3167259786</v>
      </c>
      <c r="BE42">
        <v>0.496350365</v>
      </c>
    </row>
    <row r="43" ht="14.25" customHeight="1" spans="1:57">
      <c r="A43" s="27">
        <v>202305</v>
      </c>
      <c r="B43" t="s">
        <v>29</v>
      </c>
      <c r="C43" t="s">
        <v>564</v>
      </c>
      <c r="D43" t="s">
        <v>39</v>
      </c>
      <c r="E43" s="27">
        <v>874943195</v>
      </c>
      <c r="F43" s="27">
        <v>619113053</v>
      </c>
      <c r="G43" s="27">
        <v>752167406</v>
      </c>
      <c r="H43" s="27">
        <v>2386885307</v>
      </c>
      <c r="I43" s="27">
        <v>2639097818</v>
      </c>
      <c r="Q43">
        <v>69</v>
      </c>
      <c r="R43">
        <v>41</v>
      </c>
      <c r="S43">
        <v>55</v>
      </c>
      <c r="T43">
        <v>81</v>
      </c>
      <c r="U43">
        <v>82</v>
      </c>
      <c r="AC43">
        <v>60</v>
      </c>
      <c r="AD43">
        <v>13</v>
      </c>
      <c r="AE43">
        <v>41</v>
      </c>
      <c r="AF43">
        <v>85</v>
      </c>
      <c r="AG43">
        <v>101</v>
      </c>
      <c r="AO43">
        <v>206</v>
      </c>
      <c r="AP43">
        <v>88</v>
      </c>
      <c r="AQ43">
        <v>166</v>
      </c>
      <c r="AR43">
        <v>150</v>
      </c>
      <c r="AS43">
        <v>208</v>
      </c>
      <c r="BA43">
        <v>0.2912621359</v>
      </c>
      <c r="BB43">
        <v>0.1477272727</v>
      </c>
      <c r="BC43">
        <v>0.2469879518</v>
      </c>
      <c r="BD43">
        <v>0.5666666667</v>
      </c>
      <c r="BE43">
        <v>0.4855769231</v>
      </c>
    </row>
    <row r="44" ht="14.25" customHeight="1" spans="1:57">
      <c r="A44" s="27">
        <v>202305</v>
      </c>
      <c r="B44" t="s">
        <v>29</v>
      </c>
      <c r="C44" t="s">
        <v>565</v>
      </c>
      <c r="D44" t="s">
        <v>31</v>
      </c>
      <c r="E44" s="27">
        <v>310053255</v>
      </c>
      <c r="F44" s="27">
        <v>229281672</v>
      </c>
      <c r="G44" s="27">
        <v>1007821406</v>
      </c>
      <c r="H44" s="27">
        <v>1942995126</v>
      </c>
      <c r="I44" s="27">
        <v>1945037632</v>
      </c>
      <c r="Q44">
        <v>33</v>
      </c>
      <c r="R44">
        <v>22</v>
      </c>
      <c r="S44">
        <v>80</v>
      </c>
      <c r="T44">
        <v>94</v>
      </c>
      <c r="U44">
        <v>45</v>
      </c>
      <c r="AC44">
        <v>46</v>
      </c>
      <c r="AD44">
        <v>24</v>
      </c>
      <c r="AE44">
        <v>75</v>
      </c>
      <c r="AF44">
        <v>96</v>
      </c>
      <c r="AG44">
        <v>54</v>
      </c>
      <c r="AO44">
        <v>144</v>
      </c>
      <c r="AP44">
        <v>173</v>
      </c>
      <c r="AQ44">
        <v>320</v>
      </c>
      <c r="AR44">
        <v>236</v>
      </c>
      <c r="AS44">
        <v>135</v>
      </c>
      <c r="BA44">
        <v>0.3194444444</v>
      </c>
      <c r="BB44">
        <v>0.1387283237</v>
      </c>
      <c r="BC44">
        <v>0.234375</v>
      </c>
      <c r="BD44">
        <v>0.406779661</v>
      </c>
      <c r="BE44">
        <v>0.4</v>
      </c>
    </row>
    <row r="45" ht="14.25" customHeight="1" spans="1:57">
      <c r="A45" s="27">
        <v>202305</v>
      </c>
      <c r="B45" t="s">
        <v>29</v>
      </c>
      <c r="C45" t="s">
        <v>566</v>
      </c>
      <c r="D45" t="s">
        <v>38</v>
      </c>
      <c r="E45" s="27">
        <v>494760450</v>
      </c>
      <c r="F45" s="27">
        <v>88380506</v>
      </c>
      <c r="G45" s="27">
        <v>391900397</v>
      </c>
      <c r="H45" s="27">
        <v>5688709061</v>
      </c>
      <c r="I45" s="27">
        <v>3335786156</v>
      </c>
      <c r="Q45">
        <v>32</v>
      </c>
      <c r="R45">
        <v>8</v>
      </c>
      <c r="S45">
        <v>27</v>
      </c>
      <c r="T45">
        <v>112</v>
      </c>
      <c r="U45">
        <v>61</v>
      </c>
      <c r="AC45">
        <v>39</v>
      </c>
      <c r="AD45">
        <v>16</v>
      </c>
      <c r="AE45">
        <v>42</v>
      </c>
      <c r="AF45">
        <v>97</v>
      </c>
      <c r="AG45">
        <v>67</v>
      </c>
      <c r="AO45">
        <v>147</v>
      </c>
      <c r="AP45">
        <v>80</v>
      </c>
      <c r="AQ45">
        <v>188</v>
      </c>
      <c r="AR45">
        <v>203</v>
      </c>
      <c r="AS45">
        <v>187</v>
      </c>
      <c r="BA45">
        <v>0.2653061224</v>
      </c>
      <c r="BB45">
        <v>0.2</v>
      </c>
      <c r="BC45">
        <v>0.2234042553</v>
      </c>
      <c r="BD45">
        <v>0.4778325123</v>
      </c>
      <c r="BE45">
        <v>0.3582887701</v>
      </c>
    </row>
    <row r="46" ht="14.25" customHeight="1" spans="1:57">
      <c r="A46" s="27">
        <v>202305</v>
      </c>
      <c r="B46" t="s">
        <v>42</v>
      </c>
      <c r="C46" t="s">
        <v>567</v>
      </c>
      <c r="D46" t="s">
        <v>55</v>
      </c>
      <c r="E46" s="27">
        <v>566666976</v>
      </c>
      <c r="F46" s="27">
        <v>365622483</v>
      </c>
      <c r="G46" s="27">
        <v>742564381</v>
      </c>
      <c r="H46" s="27">
        <v>2674469753</v>
      </c>
      <c r="I46" s="27">
        <v>6492779513</v>
      </c>
      <c r="Q46">
        <v>39</v>
      </c>
      <c r="R46">
        <v>22</v>
      </c>
      <c r="S46">
        <v>51</v>
      </c>
      <c r="T46">
        <v>73</v>
      </c>
      <c r="U46">
        <v>131</v>
      </c>
      <c r="AC46">
        <v>37</v>
      </c>
      <c r="AD46">
        <v>12</v>
      </c>
      <c r="AE46">
        <v>61</v>
      </c>
      <c r="AF46">
        <v>86</v>
      </c>
      <c r="AG46">
        <v>142</v>
      </c>
      <c r="AO46">
        <v>162</v>
      </c>
      <c r="AP46">
        <v>94</v>
      </c>
      <c r="AQ46">
        <v>243</v>
      </c>
      <c r="AR46">
        <v>188</v>
      </c>
      <c r="AS46">
        <v>284</v>
      </c>
      <c r="BA46">
        <v>0.2283950617</v>
      </c>
      <c r="BB46">
        <v>0.1276595745</v>
      </c>
      <c r="BC46">
        <v>0.2510288066</v>
      </c>
      <c r="BD46">
        <v>0.4574468085</v>
      </c>
      <c r="BE46">
        <v>0.5</v>
      </c>
    </row>
    <row r="47" ht="14.25" customHeight="1" spans="1:57">
      <c r="A47" s="27">
        <v>202305</v>
      </c>
      <c r="B47" t="s">
        <v>42</v>
      </c>
      <c r="C47" t="s">
        <v>568</v>
      </c>
      <c r="D47" t="s">
        <v>48</v>
      </c>
      <c r="E47" s="27">
        <v>493890800</v>
      </c>
      <c r="F47" s="27">
        <v>235994000</v>
      </c>
      <c r="G47" s="27">
        <v>603847477</v>
      </c>
      <c r="H47" s="27">
        <v>922796056</v>
      </c>
      <c r="I47" s="27">
        <v>3871459730</v>
      </c>
      <c r="Q47">
        <v>39</v>
      </c>
      <c r="R47">
        <v>14</v>
      </c>
      <c r="S47">
        <v>44</v>
      </c>
      <c r="T47">
        <v>34</v>
      </c>
      <c r="U47">
        <v>80</v>
      </c>
      <c r="AC47">
        <v>22</v>
      </c>
      <c r="AD47">
        <v>24</v>
      </c>
      <c r="AE47">
        <v>56</v>
      </c>
      <c r="AF47">
        <v>69</v>
      </c>
      <c r="AG47">
        <v>92</v>
      </c>
      <c r="AO47">
        <v>96</v>
      </c>
      <c r="AP47">
        <v>55</v>
      </c>
      <c r="AQ47">
        <v>150</v>
      </c>
      <c r="AR47">
        <v>223</v>
      </c>
      <c r="AS47">
        <v>239</v>
      </c>
      <c r="BA47">
        <v>0.2291666667</v>
      </c>
      <c r="BB47">
        <v>0.4363636364</v>
      </c>
      <c r="BC47">
        <v>0.3733333333</v>
      </c>
      <c r="BD47">
        <v>0.3094170404</v>
      </c>
      <c r="BE47">
        <v>0.3849372385</v>
      </c>
    </row>
    <row r="48" ht="14.25" customHeight="1" spans="1:57">
      <c r="A48" s="27">
        <v>202305</v>
      </c>
      <c r="B48" t="s">
        <v>29</v>
      </c>
      <c r="C48" t="s">
        <v>569</v>
      </c>
      <c r="D48" t="s">
        <v>68</v>
      </c>
      <c r="E48" s="27">
        <v>2375124976</v>
      </c>
      <c r="F48" s="27">
        <v>1446266450</v>
      </c>
      <c r="G48" s="27">
        <v>2445931249</v>
      </c>
      <c r="H48" s="27">
        <v>2936807193</v>
      </c>
      <c r="I48" s="27">
        <v>4338807630</v>
      </c>
      <c r="Q48">
        <v>164</v>
      </c>
      <c r="R48">
        <v>62</v>
      </c>
      <c r="S48">
        <v>85</v>
      </c>
      <c r="T48">
        <v>95</v>
      </c>
      <c r="U48">
        <v>152</v>
      </c>
      <c r="AC48">
        <v>169</v>
      </c>
      <c r="AD48">
        <v>78</v>
      </c>
      <c r="AE48">
        <v>106</v>
      </c>
      <c r="AF48">
        <v>113</v>
      </c>
      <c r="AG48">
        <v>178</v>
      </c>
      <c r="AO48">
        <v>461</v>
      </c>
      <c r="AP48">
        <v>169</v>
      </c>
      <c r="AQ48">
        <v>264</v>
      </c>
      <c r="AR48">
        <v>248</v>
      </c>
      <c r="AS48">
        <v>268</v>
      </c>
      <c r="BA48">
        <v>0.3665943601</v>
      </c>
      <c r="BB48">
        <v>0.4615384615</v>
      </c>
      <c r="BC48">
        <v>0.4015151515</v>
      </c>
      <c r="BD48">
        <v>0.4556451613</v>
      </c>
      <c r="BE48">
        <v>0.6641791045</v>
      </c>
    </row>
    <row r="49" ht="14.25" customHeight="1" spans="1:57">
      <c r="A49" s="27">
        <v>202305</v>
      </c>
      <c r="B49" t="s">
        <v>62</v>
      </c>
      <c r="C49" t="s">
        <v>570</v>
      </c>
      <c r="D49" t="s">
        <v>91</v>
      </c>
      <c r="E49" s="27">
        <v>921428691</v>
      </c>
      <c r="F49" s="27">
        <v>424684205</v>
      </c>
      <c r="G49" s="27">
        <v>1109864890</v>
      </c>
      <c r="H49" s="27">
        <v>1855610811</v>
      </c>
      <c r="I49" s="27">
        <v>4422983336</v>
      </c>
      <c r="Q49">
        <v>76</v>
      </c>
      <c r="R49">
        <v>36</v>
      </c>
      <c r="S49">
        <v>75</v>
      </c>
      <c r="T49">
        <v>124</v>
      </c>
      <c r="U49">
        <v>192</v>
      </c>
      <c r="AC49">
        <v>75</v>
      </c>
      <c r="AD49">
        <v>33</v>
      </c>
      <c r="AE49">
        <v>91</v>
      </c>
      <c r="AF49">
        <v>138</v>
      </c>
      <c r="AG49">
        <v>273</v>
      </c>
      <c r="AO49">
        <v>269</v>
      </c>
      <c r="AP49">
        <v>146</v>
      </c>
      <c r="AQ49">
        <v>331</v>
      </c>
      <c r="AR49">
        <v>441</v>
      </c>
      <c r="AS49">
        <v>521</v>
      </c>
      <c r="BA49">
        <v>0.2788104089</v>
      </c>
      <c r="BB49">
        <v>0.2260273973</v>
      </c>
      <c r="BC49">
        <v>0.2749244713</v>
      </c>
      <c r="BD49">
        <v>0.3129251701</v>
      </c>
      <c r="BE49">
        <v>0.5239923225</v>
      </c>
    </row>
    <row r="50" ht="14.25" customHeight="1" spans="1:57">
      <c r="A50" s="27">
        <v>202305</v>
      </c>
      <c r="B50" t="s">
        <v>42</v>
      </c>
      <c r="C50" t="s">
        <v>571</v>
      </c>
      <c r="D50" t="s">
        <v>70</v>
      </c>
      <c r="E50" s="27">
        <v>736059799</v>
      </c>
      <c r="F50" s="27">
        <v>160266316</v>
      </c>
      <c r="G50" s="27">
        <v>317384526</v>
      </c>
      <c r="H50" s="27">
        <v>1712808939</v>
      </c>
      <c r="I50" s="27">
        <v>1521215041</v>
      </c>
      <c r="Q50">
        <v>61</v>
      </c>
      <c r="R50">
        <v>21</v>
      </c>
      <c r="S50">
        <v>37</v>
      </c>
      <c r="T50">
        <v>60</v>
      </c>
      <c r="U50">
        <v>41</v>
      </c>
      <c r="AC50">
        <v>61</v>
      </c>
      <c r="AD50">
        <v>22</v>
      </c>
      <c r="AE50">
        <v>43</v>
      </c>
      <c r="AF50">
        <v>79</v>
      </c>
      <c r="AG50">
        <v>69</v>
      </c>
      <c r="AO50">
        <v>125</v>
      </c>
      <c r="AP50">
        <v>43</v>
      </c>
      <c r="AQ50">
        <v>105</v>
      </c>
      <c r="AR50">
        <v>173</v>
      </c>
      <c r="AS50">
        <v>106</v>
      </c>
      <c r="BA50">
        <v>0.488</v>
      </c>
      <c r="BB50">
        <v>0.511627907</v>
      </c>
      <c r="BC50">
        <v>0.4095238095</v>
      </c>
      <c r="BD50">
        <v>0.4566473988</v>
      </c>
      <c r="BE50">
        <v>0.6509433962</v>
      </c>
    </row>
    <row r="51" ht="14.25" customHeight="1" spans="1:57">
      <c r="A51" s="27">
        <v>202305</v>
      </c>
      <c r="B51" t="s">
        <v>42</v>
      </c>
      <c r="C51" t="s">
        <v>572</v>
      </c>
      <c r="D51" t="s">
        <v>46</v>
      </c>
      <c r="E51" s="27">
        <v>300145858</v>
      </c>
      <c r="F51" s="27">
        <v>98522958</v>
      </c>
      <c r="G51" s="27">
        <v>542544383</v>
      </c>
      <c r="H51" s="27">
        <v>2303106843</v>
      </c>
      <c r="I51" s="27">
        <v>1574582171</v>
      </c>
      <c r="Q51">
        <v>24</v>
      </c>
      <c r="R51">
        <v>10</v>
      </c>
      <c r="S51">
        <v>44</v>
      </c>
      <c r="T51">
        <v>58</v>
      </c>
      <c r="U51">
        <v>37</v>
      </c>
      <c r="AC51">
        <v>19</v>
      </c>
      <c r="AD51">
        <v>15</v>
      </c>
      <c r="AE51">
        <v>100</v>
      </c>
      <c r="AF51">
        <v>50</v>
      </c>
      <c r="AG51">
        <v>59</v>
      </c>
      <c r="AO51">
        <v>168</v>
      </c>
      <c r="AP51">
        <v>82</v>
      </c>
      <c r="AQ51">
        <v>196</v>
      </c>
      <c r="AR51">
        <v>195</v>
      </c>
      <c r="AS51">
        <v>147</v>
      </c>
      <c r="BA51">
        <v>0.1130952381</v>
      </c>
      <c r="BB51">
        <v>0.1829268293</v>
      </c>
      <c r="BC51">
        <v>0.5102040816</v>
      </c>
      <c r="BD51">
        <v>0.2564102564</v>
      </c>
      <c r="BE51">
        <v>0.4013605442</v>
      </c>
    </row>
    <row r="52" ht="14.25" customHeight="1" spans="1:57">
      <c r="A52" s="27">
        <v>202305</v>
      </c>
      <c r="B52" t="s">
        <v>42</v>
      </c>
      <c r="C52" t="s">
        <v>573</v>
      </c>
      <c r="D52" t="s">
        <v>44</v>
      </c>
      <c r="E52" s="27">
        <v>472604425</v>
      </c>
      <c r="F52" s="27">
        <v>190073340</v>
      </c>
      <c r="G52" s="27">
        <v>291940041</v>
      </c>
      <c r="H52" s="27">
        <v>7792800</v>
      </c>
      <c r="I52" s="27">
        <v>0</v>
      </c>
      <c r="Q52">
        <v>34</v>
      </c>
      <c r="R52">
        <v>21</v>
      </c>
      <c r="S52">
        <v>29</v>
      </c>
      <c r="T52">
        <v>3</v>
      </c>
      <c r="U52">
        <v>0</v>
      </c>
      <c r="AC52">
        <v>17</v>
      </c>
      <c r="AD52">
        <v>19</v>
      </c>
      <c r="AE52">
        <v>20</v>
      </c>
      <c r="AF52">
        <v>0</v>
      </c>
      <c r="AG52">
        <v>0</v>
      </c>
      <c r="AO52">
        <v>135</v>
      </c>
      <c r="AP52">
        <v>73</v>
      </c>
      <c r="AQ52">
        <v>73</v>
      </c>
      <c r="AR52">
        <v>0</v>
      </c>
      <c r="AS52">
        <v>0</v>
      </c>
      <c r="BA52">
        <v>0.1259259259</v>
      </c>
      <c r="BB52">
        <v>0.2602739726</v>
      </c>
      <c r="BC52">
        <v>0.2739726027</v>
      </c>
      <c r="BD52">
        <v>0</v>
      </c>
      <c r="BE52">
        <v>0</v>
      </c>
    </row>
    <row r="53" ht="14.25" customHeight="1" spans="1:57">
      <c r="A53" s="27">
        <v>202305</v>
      </c>
      <c r="B53" t="s">
        <v>87</v>
      </c>
      <c r="C53" t="s">
        <v>574</v>
      </c>
      <c r="D53" t="s">
        <v>97</v>
      </c>
      <c r="E53" s="27">
        <v>517746908</v>
      </c>
      <c r="F53" s="27">
        <v>300225787</v>
      </c>
      <c r="G53" s="27">
        <v>585420187</v>
      </c>
      <c r="H53" s="27">
        <v>2269433743</v>
      </c>
      <c r="I53" s="27">
        <v>6897122733</v>
      </c>
      <c r="Q53">
        <v>36</v>
      </c>
      <c r="R53">
        <v>22</v>
      </c>
      <c r="S53">
        <v>47</v>
      </c>
      <c r="T53">
        <v>80</v>
      </c>
      <c r="U53">
        <v>152</v>
      </c>
      <c r="AC53">
        <v>52</v>
      </c>
      <c r="AD53">
        <v>12</v>
      </c>
      <c r="AE53">
        <v>71</v>
      </c>
      <c r="AF53">
        <v>81</v>
      </c>
      <c r="AG53">
        <v>170</v>
      </c>
      <c r="AO53">
        <v>181</v>
      </c>
      <c r="AP53">
        <v>82</v>
      </c>
      <c r="AQ53">
        <v>215</v>
      </c>
      <c r="AR53">
        <v>191</v>
      </c>
      <c r="AS53">
        <v>290</v>
      </c>
      <c r="BA53">
        <v>0.2872928177</v>
      </c>
      <c r="BB53">
        <v>0.1463414634</v>
      </c>
      <c r="BC53">
        <v>0.3302325581</v>
      </c>
      <c r="BD53">
        <v>0.4240837696</v>
      </c>
      <c r="BE53">
        <v>0.5862068966</v>
      </c>
    </row>
    <row r="54" ht="14.25" customHeight="1" spans="1:57">
      <c r="A54" s="27">
        <v>202305</v>
      </c>
      <c r="B54" t="s">
        <v>87</v>
      </c>
      <c r="C54" t="s">
        <v>575</v>
      </c>
      <c r="D54" t="s">
        <v>119</v>
      </c>
      <c r="E54" s="27">
        <v>1214459334</v>
      </c>
      <c r="F54" s="27">
        <v>784864201</v>
      </c>
      <c r="G54" s="27">
        <v>577380199</v>
      </c>
      <c r="H54" s="27">
        <v>2018313102</v>
      </c>
      <c r="I54" s="27">
        <v>2722053377</v>
      </c>
      <c r="Q54">
        <v>110</v>
      </c>
      <c r="R54">
        <v>71</v>
      </c>
      <c r="S54">
        <v>49</v>
      </c>
      <c r="T54">
        <v>87</v>
      </c>
      <c r="U54">
        <v>94</v>
      </c>
      <c r="AC54">
        <v>68</v>
      </c>
      <c r="AD54">
        <v>47</v>
      </c>
      <c r="AE54">
        <v>96</v>
      </c>
      <c r="AF54">
        <v>100</v>
      </c>
      <c r="AG54">
        <v>102</v>
      </c>
      <c r="AO54">
        <v>177</v>
      </c>
      <c r="AP54">
        <v>90</v>
      </c>
      <c r="AQ54">
        <v>165</v>
      </c>
      <c r="AR54">
        <v>201</v>
      </c>
      <c r="AS54">
        <v>231</v>
      </c>
      <c r="BA54">
        <v>0.384180791</v>
      </c>
      <c r="BB54">
        <v>0.5222222222</v>
      </c>
      <c r="BC54">
        <v>0.5818181818</v>
      </c>
      <c r="BD54">
        <v>0.4975124378</v>
      </c>
      <c r="BE54">
        <v>0.4415584416</v>
      </c>
    </row>
    <row r="55" ht="14.25" customHeight="1" spans="1:57">
      <c r="A55" s="27">
        <v>202305</v>
      </c>
      <c r="B55" t="s">
        <v>42</v>
      </c>
      <c r="C55" t="s">
        <v>576</v>
      </c>
      <c r="D55" t="s">
        <v>69</v>
      </c>
      <c r="E55" s="27">
        <v>438475925</v>
      </c>
      <c r="F55" s="27">
        <v>144591583</v>
      </c>
      <c r="G55" s="27">
        <v>636601656</v>
      </c>
      <c r="H55" s="27">
        <v>1379236996</v>
      </c>
      <c r="I55" s="27">
        <v>2309346176</v>
      </c>
      <c r="Q55">
        <v>38</v>
      </c>
      <c r="R55">
        <v>16</v>
      </c>
      <c r="S55">
        <v>52</v>
      </c>
      <c r="T55">
        <v>75</v>
      </c>
      <c r="U55">
        <v>88</v>
      </c>
      <c r="AC55">
        <v>37</v>
      </c>
      <c r="AD55">
        <v>53</v>
      </c>
      <c r="AE55">
        <v>111</v>
      </c>
      <c r="AF55">
        <v>100</v>
      </c>
      <c r="AG55">
        <v>77</v>
      </c>
      <c r="AO55">
        <v>109</v>
      </c>
      <c r="AP55">
        <v>76</v>
      </c>
      <c r="AQ55">
        <v>220</v>
      </c>
      <c r="AR55">
        <v>218</v>
      </c>
      <c r="AS55">
        <v>198</v>
      </c>
      <c r="BA55">
        <v>0.3394495413</v>
      </c>
      <c r="BB55">
        <v>0.6973684211</v>
      </c>
      <c r="BC55">
        <v>0.5045454545</v>
      </c>
      <c r="BD55">
        <v>0.4587155963</v>
      </c>
      <c r="BE55">
        <v>0.3888888889</v>
      </c>
    </row>
    <row r="56" ht="14.25" customHeight="1" spans="1:57">
      <c r="A56" s="27">
        <v>202305</v>
      </c>
      <c r="B56" t="s">
        <v>101</v>
      </c>
      <c r="C56" t="s">
        <v>577</v>
      </c>
      <c r="D56" t="s">
        <v>102</v>
      </c>
      <c r="E56" s="27">
        <v>263846117</v>
      </c>
      <c r="F56" s="27">
        <v>70018240</v>
      </c>
      <c r="G56" s="27">
        <v>988832821</v>
      </c>
      <c r="H56" s="27">
        <v>2327947522</v>
      </c>
      <c r="I56" s="27">
        <v>3757022275</v>
      </c>
      <c r="Q56">
        <v>20</v>
      </c>
      <c r="R56">
        <v>3</v>
      </c>
      <c r="S56">
        <v>90</v>
      </c>
      <c r="T56">
        <v>180</v>
      </c>
      <c r="U56">
        <v>242</v>
      </c>
      <c r="AC56">
        <v>13</v>
      </c>
      <c r="AD56">
        <v>4</v>
      </c>
      <c r="AE56">
        <v>100</v>
      </c>
      <c r="AF56">
        <v>212</v>
      </c>
      <c r="AG56">
        <v>269</v>
      </c>
      <c r="AO56">
        <v>83</v>
      </c>
      <c r="AP56">
        <v>10</v>
      </c>
      <c r="AQ56">
        <v>262</v>
      </c>
      <c r="AR56">
        <v>489</v>
      </c>
      <c r="AS56">
        <v>544</v>
      </c>
      <c r="BA56">
        <v>0.156626506</v>
      </c>
      <c r="BB56">
        <v>0.4</v>
      </c>
      <c r="BC56">
        <v>0.3816793893</v>
      </c>
      <c r="BD56">
        <v>0.4335378323</v>
      </c>
      <c r="BE56">
        <v>0.4944852941</v>
      </c>
    </row>
    <row r="57" ht="14.25" customHeight="1" spans="1:57">
      <c r="A57" s="27">
        <v>202305</v>
      </c>
      <c r="B57" t="s">
        <v>42</v>
      </c>
      <c r="C57" t="s">
        <v>578</v>
      </c>
      <c r="D57" t="s">
        <v>104</v>
      </c>
      <c r="E57" s="27">
        <v>677119043</v>
      </c>
      <c r="F57" s="27">
        <v>141490258</v>
      </c>
      <c r="G57" s="27">
        <v>878325480</v>
      </c>
      <c r="H57" s="27">
        <v>4526726460</v>
      </c>
      <c r="I57" s="27">
        <v>6616847223</v>
      </c>
      <c r="Q57">
        <v>91</v>
      </c>
      <c r="R57">
        <v>23</v>
      </c>
      <c r="S57">
        <v>108</v>
      </c>
      <c r="T57">
        <v>283</v>
      </c>
      <c r="U57">
        <v>346</v>
      </c>
      <c r="AC57">
        <v>99</v>
      </c>
      <c r="AD57">
        <v>12</v>
      </c>
      <c r="AE57">
        <v>217</v>
      </c>
      <c r="AF57">
        <v>289</v>
      </c>
      <c r="AG57">
        <v>404</v>
      </c>
      <c r="AO57">
        <v>196</v>
      </c>
      <c r="AP57">
        <v>63</v>
      </c>
      <c r="AQ57">
        <v>419</v>
      </c>
      <c r="AR57">
        <v>508</v>
      </c>
      <c r="AS57">
        <v>637</v>
      </c>
      <c r="BA57">
        <v>0.5051020408</v>
      </c>
      <c r="BB57">
        <v>0.1904761905</v>
      </c>
      <c r="BC57">
        <v>0.5178997613</v>
      </c>
      <c r="BD57">
        <v>0.5688976378</v>
      </c>
      <c r="BE57">
        <v>0.6342229199</v>
      </c>
    </row>
    <row r="58" ht="14.25" customHeight="1" spans="1:57">
      <c r="A58" s="27">
        <v>202305</v>
      </c>
      <c r="B58" t="s">
        <v>42</v>
      </c>
      <c r="C58" t="s">
        <v>579</v>
      </c>
      <c r="D58" t="s">
        <v>67</v>
      </c>
      <c r="E58" s="27">
        <v>842697486</v>
      </c>
      <c r="F58" s="27">
        <v>121220253</v>
      </c>
      <c r="G58" s="27">
        <v>893050823</v>
      </c>
      <c r="H58" s="27">
        <v>2303586631</v>
      </c>
      <c r="I58" s="27">
        <v>5346069298</v>
      </c>
      <c r="Q58">
        <v>55</v>
      </c>
      <c r="R58">
        <v>11</v>
      </c>
      <c r="S58">
        <v>89</v>
      </c>
      <c r="T58">
        <v>133</v>
      </c>
      <c r="U58">
        <v>165</v>
      </c>
      <c r="AC58">
        <v>55</v>
      </c>
      <c r="AD58">
        <v>15</v>
      </c>
      <c r="AE58">
        <v>149</v>
      </c>
      <c r="AF58">
        <v>153</v>
      </c>
      <c r="AG58">
        <v>174</v>
      </c>
      <c r="AO58">
        <v>246</v>
      </c>
      <c r="AP58">
        <v>109</v>
      </c>
      <c r="AQ58">
        <v>403</v>
      </c>
      <c r="AR58">
        <v>359</v>
      </c>
      <c r="AS58">
        <v>421</v>
      </c>
      <c r="BA58">
        <v>0.2235772358</v>
      </c>
      <c r="BB58">
        <v>0.1376146789</v>
      </c>
      <c r="BC58">
        <v>0.3697270471</v>
      </c>
      <c r="BD58">
        <v>0.426183844</v>
      </c>
      <c r="BE58">
        <v>0.4133016627</v>
      </c>
    </row>
    <row r="59" ht="14.25" customHeight="1" spans="1:57">
      <c r="A59" s="27">
        <v>202305</v>
      </c>
      <c r="B59" t="s">
        <v>42</v>
      </c>
      <c r="C59" t="s">
        <v>524</v>
      </c>
      <c r="D59" t="s">
        <v>72</v>
      </c>
      <c r="E59" s="27">
        <v>442090428</v>
      </c>
      <c r="F59" s="27">
        <v>47187329</v>
      </c>
      <c r="G59" s="27">
        <v>651775729</v>
      </c>
      <c r="H59" s="27">
        <v>3483215387</v>
      </c>
      <c r="I59" s="27">
        <v>4217800949</v>
      </c>
      <c r="Q59">
        <v>36</v>
      </c>
      <c r="R59">
        <v>7</v>
      </c>
      <c r="S59">
        <v>73</v>
      </c>
      <c r="T59">
        <v>166</v>
      </c>
      <c r="U59">
        <v>215</v>
      </c>
      <c r="AC59">
        <v>32</v>
      </c>
      <c r="AD59">
        <v>9</v>
      </c>
      <c r="AE59">
        <v>112</v>
      </c>
      <c r="AF59">
        <v>185</v>
      </c>
      <c r="AG59">
        <v>275</v>
      </c>
      <c r="AO59">
        <v>101</v>
      </c>
      <c r="AP59">
        <v>22</v>
      </c>
      <c r="AQ59">
        <v>252</v>
      </c>
      <c r="AR59">
        <v>315</v>
      </c>
      <c r="AS59">
        <v>466</v>
      </c>
      <c r="BA59">
        <v>0.3168316832</v>
      </c>
      <c r="BB59">
        <v>0.4090909091</v>
      </c>
      <c r="BC59">
        <v>0.4444444444</v>
      </c>
      <c r="BD59">
        <v>0.5873015873</v>
      </c>
      <c r="BE59">
        <v>0.5901287554</v>
      </c>
    </row>
    <row r="60" ht="14.25" customHeight="1" spans="1:57">
      <c r="A60" s="27">
        <v>202305</v>
      </c>
      <c r="B60" t="s">
        <v>42</v>
      </c>
      <c r="C60" t="s">
        <v>580</v>
      </c>
      <c r="D60" t="s">
        <v>43</v>
      </c>
      <c r="E60" s="27">
        <v>200556650</v>
      </c>
      <c r="F60" s="27">
        <v>112850953</v>
      </c>
      <c r="G60" s="27">
        <v>164263738</v>
      </c>
      <c r="H60" s="27">
        <v>39919150</v>
      </c>
      <c r="I60" s="27">
        <v>27870990</v>
      </c>
      <c r="Q60">
        <v>17</v>
      </c>
      <c r="R60">
        <v>10</v>
      </c>
      <c r="S60">
        <v>18</v>
      </c>
      <c r="T60">
        <v>5</v>
      </c>
      <c r="U60">
        <v>2</v>
      </c>
      <c r="AC60">
        <v>19</v>
      </c>
      <c r="AD60">
        <v>9</v>
      </c>
      <c r="AE60">
        <v>21</v>
      </c>
      <c r="AF60">
        <v>0</v>
      </c>
      <c r="AG60">
        <v>0</v>
      </c>
      <c r="AO60">
        <v>99</v>
      </c>
      <c r="AP60">
        <v>56</v>
      </c>
      <c r="AQ60">
        <v>91</v>
      </c>
      <c r="AR60">
        <v>0</v>
      </c>
      <c r="AS60">
        <v>0</v>
      </c>
      <c r="BA60">
        <v>0.1919191919</v>
      </c>
      <c r="BB60">
        <v>0.1607142857</v>
      </c>
      <c r="BC60">
        <v>0.2307692308</v>
      </c>
      <c r="BD60">
        <v>0</v>
      </c>
      <c r="BE60">
        <v>0</v>
      </c>
    </row>
    <row r="61" ht="14.25" customHeight="1" spans="1:57">
      <c r="A61" s="27">
        <v>202305</v>
      </c>
      <c r="B61" t="s">
        <v>42</v>
      </c>
      <c r="C61" t="s">
        <v>581</v>
      </c>
      <c r="D61" t="s">
        <v>53</v>
      </c>
      <c r="E61" s="27">
        <v>728917316</v>
      </c>
      <c r="F61" s="27">
        <v>230579073</v>
      </c>
      <c r="G61" s="27">
        <v>771180891</v>
      </c>
      <c r="H61" s="27">
        <v>934872480</v>
      </c>
      <c r="I61" s="27">
        <v>1826490067</v>
      </c>
      <c r="Q61">
        <v>65</v>
      </c>
      <c r="R61">
        <v>15</v>
      </c>
      <c r="S61">
        <v>47</v>
      </c>
      <c r="T61">
        <v>75</v>
      </c>
      <c r="U61">
        <v>74</v>
      </c>
      <c r="AC61">
        <v>42</v>
      </c>
      <c r="AD61">
        <v>19</v>
      </c>
      <c r="AE61">
        <v>64</v>
      </c>
      <c r="AF61">
        <v>75</v>
      </c>
      <c r="AG61">
        <v>97</v>
      </c>
      <c r="AO61">
        <v>133</v>
      </c>
      <c r="AP61">
        <v>58</v>
      </c>
      <c r="AQ61">
        <v>246</v>
      </c>
      <c r="AR61">
        <v>189</v>
      </c>
      <c r="AS61">
        <v>240</v>
      </c>
      <c r="BA61">
        <v>0.3157894737</v>
      </c>
      <c r="BB61">
        <v>0.3275862069</v>
      </c>
      <c r="BC61">
        <v>0.2601626016</v>
      </c>
      <c r="BD61">
        <v>0.3968253968</v>
      </c>
      <c r="BE61">
        <v>0.4041666667</v>
      </c>
    </row>
    <row r="62" ht="14.25" customHeight="1" spans="1:57">
      <c r="A62" s="27">
        <v>202305</v>
      </c>
      <c r="B62" t="s">
        <v>101</v>
      </c>
      <c r="C62" t="s">
        <v>582</v>
      </c>
      <c r="D62" t="s">
        <v>118</v>
      </c>
      <c r="E62" s="27">
        <v>1751228402</v>
      </c>
      <c r="F62" s="27">
        <v>223037348</v>
      </c>
      <c r="G62" s="27">
        <v>722113433</v>
      </c>
      <c r="H62" s="27">
        <v>2543520771</v>
      </c>
      <c r="I62" s="27">
        <v>4073316318</v>
      </c>
      <c r="Q62">
        <v>157</v>
      </c>
      <c r="R62">
        <v>24</v>
      </c>
      <c r="S62">
        <v>86</v>
      </c>
      <c r="T62">
        <v>119</v>
      </c>
      <c r="U62">
        <v>137</v>
      </c>
      <c r="AC62">
        <v>100</v>
      </c>
      <c r="AD62">
        <v>31</v>
      </c>
      <c r="AE62">
        <v>96</v>
      </c>
      <c r="AF62">
        <v>113</v>
      </c>
      <c r="AG62">
        <v>144</v>
      </c>
      <c r="AO62">
        <v>207</v>
      </c>
      <c r="AP62">
        <v>86</v>
      </c>
      <c r="AQ62">
        <v>208</v>
      </c>
      <c r="AR62">
        <v>257</v>
      </c>
      <c r="AS62">
        <v>289</v>
      </c>
      <c r="BA62">
        <v>0.4830917874</v>
      </c>
      <c r="BB62">
        <v>0.3604651163</v>
      </c>
      <c r="BC62">
        <v>0.4615384615</v>
      </c>
      <c r="BD62">
        <v>0.439688716</v>
      </c>
      <c r="BE62">
        <v>0.4982698962</v>
      </c>
    </row>
    <row r="63" ht="14.25" customHeight="1" spans="1:57">
      <c r="A63" s="27">
        <v>202305</v>
      </c>
      <c r="B63" t="s">
        <v>87</v>
      </c>
      <c r="C63" t="s">
        <v>583</v>
      </c>
      <c r="D63" t="s">
        <v>117</v>
      </c>
      <c r="E63" s="27">
        <v>1927539231</v>
      </c>
      <c r="F63" s="27">
        <v>672491387</v>
      </c>
      <c r="G63" s="27">
        <v>894761865</v>
      </c>
      <c r="H63" s="27">
        <v>3133442324</v>
      </c>
      <c r="I63" s="27">
        <v>5148140313</v>
      </c>
      <c r="Q63">
        <v>116</v>
      </c>
      <c r="R63">
        <v>44</v>
      </c>
      <c r="S63">
        <v>64</v>
      </c>
      <c r="T63">
        <v>98</v>
      </c>
      <c r="U63">
        <v>119</v>
      </c>
      <c r="AC63">
        <v>81</v>
      </c>
      <c r="AD63">
        <v>44</v>
      </c>
      <c r="AE63">
        <v>93</v>
      </c>
      <c r="AF63">
        <v>122</v>
      </c>
      <c r="AG63">
        <v>148</v>
      </c>
      <c r="AO63">
        <v>222</v>
      </c>
      <c r="AP63">
        <v>166</v>
      </c>
      <c r="AQ63">
        <v>257</v>
      </c>
      <c r="AR63">
        <v>263</v>
      </c>
      <c r="AS63">
        <v>342</v>
      </c>
      <c r="BA63">
        <v>0.3648648649</v>
      </c>
      <c r="BB63">
        <v>0.265060241</v>
      </c>
      <c r="BC63">
        <v>0.3618677043</v>
      </c>
      <c r="BD63">
        <v>0.463878327</v>
      </c>
      <c r="BE63">
        <v>0.432748538</v>
      </c>
    </row>
    <row r="64" ht="14.25" customHeight="1" spans="1:57">
      <c r="A64" s="27">
        <v>202305</v>
      </c>
      <c r="B64" t="s">
        <v>58</v>
      </c>
      <c r="C64" t="s">
        <v>584</v>
      </c>
      <c r="D64" t="s">
        <v>59</v>
      </c>
      <c r="E64" s="27">
        <v>696739992</v>
      </c>
      <c r="F64" s="27">
        <v>507784560</v>
      </c>
      <c r="G64" s="27">
        <v>857561154</v>
      </c>
      <c r="H64" s="27">
        <v>1281979577</v>
      </c>
      <c r="I64" s="27">
        <v>3213398127</v>
      </c>
      <c r="Q64">
        <v>81</v>
      </c>
      <c r="R64">
        <v>56</v>
      </c>
      <c r="S64">
        <v>117</v>
      </c>
      <c r="T64">
        <v>140</v>
      </c>
      <c r="U64">
        <v>154</v>
      </c>
      <c r="AC64">
        <v>84</v>
      </c>
      <c r="AD64">
        <v>68</v>
      </c>
      <c r="AE64">
        <v>128</v>
      </c>
      <c r="AF64">
        <v>158</v>
      </c>
      <c r="AG64">
        <v>156</v>
      </c>
      <c r="AO64">
        <v>153</v>
      </c>
      <c r="AP64">
        <v>115</v>
      </c>
      <c r="AQ64">
        <v>212</v>
      </c>
      <c r="AR64">
        <v>225</v>
      </c>
      <c r="AS64">
        <v>297</v>
      </c>
      <c r="BA64">
        <v>0.5490196078</v>
      </c>
      <c r="BB64">
        <v>0.5913043478</v>
      </c>
      <c r="BC64">
        <v>0.6037735849</v>
      </c>
      <c r="BD64">
        <v>0.7022222222</v>
      </c>
      <c r="BE64">
        <v>0.5252525253</v>
      </c>
    </row>
    <row r="65" ht="14.25" customHeight="1" spans="1:57">
      <c r="A65" s="27">
        <v>202305</v>
      </c>
      <c r="B65" t="s">
        <v>29</v>
      </c>
      <c r="C65" t="s">
        <v>585</v>
      </c>
      <c r="D65" t="s">
        <v>66</v>
      </c>
      <c r="E65" s="27">
        <v>1820072083</v>
      </c>
      <c r="F65" s="27">
        <v>1010581445</v>
      </c>
      <c r="G65" s="27">
        <v>2110542808</v>
      </c>
      <c r="H65" s="27">
        <v>3981189842</v>
      </c>
      <c r="I65" s="27">
        <v>5815872181</v>
      </c>
      <c r="Q65">
        <v>101</v>
      </c>
      <c r="R65">
        <v>66</v>
      </c>
      <c r="S65">
        <v>110</v>
      </c>
      <c r="T65">
        <v>101</v>
      </c>
      <c r="U65">
        <v>144</v>
      </c>
      <c r="AC65">
        <v>115</v>
      </c>
      <c r="AD65">
        <v>90</v>
      </c>
      <c r="AE65">
        <v>141</v>
      </c>
      <c r="AF65">
        <v>119</v>
      </c>
      <c r="AG65">
        <v>167</v>
      </c>
      <c r="AO65">
        <v>362</v>
      </c>
      <c r="AP65">
        <v>196</v>
      </c>
      <c r="AQ65">
        <v>248</v>
      </c>
      <c r="AR65">
        <v>225</v>
      </c>
      <c r="AS65">
        <v>314</v>
      </c>
      <c r="BA65">
        <v>0.317679558</v>
      </c>
      <c r="BB65">
        <v>0.4591836735</v>
      </c>
      <c r="BC65">
        <v>0.5685483871</v>
      </c>
      <c r="BD65">
        <v>0.5288888889</v>
      </c>
      <c r="BE65">
        <v>0.5318471338</v>
      </c>
    </row>
    <row r="66" ht="14.25" customHeight="1" spans="1:57">
      <c r="A66" s="27">
        <v>202305</v>
      </c>
      <c r="B66" t="s">
        <v>62</v>
      </c>
      <c r="C66" t="s">
        <v>586</v>
      </c>
      <c r="D66" t="s">
        <v>95</v>
      </c>
      <c r="E66" s="27">
        <v>1236911793</v>
      </c>
      <c r="F66" s="27">
        <v>515858926</v>
      </c>
      <c r="G66" s="27">
        <v>1059062307</v>
      </c>
      <c r="H66" s="27">
        <v>1621851382</v>
      </c>
      <c r="I66" s="27">
        <v>3886105756</v>
      </c>
      <c r="Q66">
        <v>103</v>
      </c>
      <c r="R66">
        <v>39</v>
      </c>
      <c r="S66">
        <v>68</v>
      </c>
      <c r="T66">
        <v>70</v>
      </c>
      <c r="U66">
        <v>105</v>
      </c>
      <c r="AC66">
        <v>78</v>
      </c>
      <c r="AD66">
        <v>22</v>
      </c>
      <c r="AE66">
        <v>78</v>
      </c>
      <c r="AF66">
        <v>79</v>
      </c>
      <c r="AG66">
        <v>105</v>
      </c>
      <c r="AO66">
        <v>214</v>
      </c>
      <c r="AP66">
        <v>90</v>
      </c>
      <c r="AQ66">
        <v>225</v>
      </c>
      <c r="AR66">
        <v>227</v>
      </c>
      <c r="AS66">
        <v>238</v>
      </c>
      <c r="BA66">
        <v>0.3644859813</v>
      </c>
      <c r="BB66">
        <v>0.2444444444</v>
      </c>
      <c r="BC66">
        <v>0.3466666667</v>
      </c>
      <c r="BD66">
        <v>0.3480176211</v>
      </c>
      <c r="BE66">
        <v>0.4411764706</v>
      </c>
    </row>
    <row r="67" ht="14.25" customHeight="1" spans="1:57">
      <c r="A67" s="27">
        <v>202305</v>
      </c>
      <c r="B67" t="s">
        <v>87</v>
      </c>
      <c r="C67" t="s">
        <v>587</v>
      </c>
      <c r="D67" t="s">
        <v>120</v>
      </c>
      <c r="E67" s="27">
        <v>574347578</v>
      </c>
      <c r="F67" s="27">
        <v>277019960</v>
      </c>
      <c r="G67" s="27">
        <v>946330274</v>
      </c>
      <c r="H67" s="27">
        <v>2845620609</v>
      </c>
      <c r="I67" s="27">
        <v>4991304513</v>
      </c>
      <c r="Q67">
        <v>58</v>
      </c>
      <c r="R67">
        <v>35</v>
      </c>
      <c r="S67">
        <v>135</v>
      </c>
      <c r="T67">
        <v>168</v>
      </c>
      <c r="U67">
        <v>202</v>
      </c>
      <c r="AC67">
        <v>62</v>
      </c>
      <c r="AD67">
        <v>20</v>
      </c>
      <c r="AE67">
        <v>182</v>
      </c>
      <c r="AF67">
        <v>188</v>
      </c>
      <c r="AG67">
        <v>215</v>
      </c>
      <c r="AO67">
        <v>178</v>
      </c>
      <c r="AP67">
        <v>54</v>
      </c>
      <c r="AQ67">
        <v>286</v>
      </c>
      <c r="AR67">
        <v>349</v>
      </c>
      <c r="AS67">
        <v>351</v>
      </c>
      <c r="BA67">
        <v>0.3483146067</v>
      </c>
      <c r="BB67">
        <v>0.3703703704</v>
      </c>
      <c r="BC67">
        <v>0.6363636364</v>
      </c>
      <c r="BD67">
        <v>0.5386819484</v>
      </c>
      <c r="BE67">
        <v>0.6125356125</v>
      </c>
    </row>
    <row r="68" ht="14.25" customHeight="1" spans="1:57">
      <c r="A68" s="27">
        <v>202305</v>
      </c>
      <c r="B68" t="s">
        <v>29</v>
      </c>
      <c r="C68" t="s">
        <v>588</v>
      </c>
      <c r="D68" t="s">
        <v>33</v>
      </c>
      <c r="E68" s="27">
        <v>161282400</v>
      </c>
      <c r="F68" s="27">
        <v>412762805</v>
      </c>
      <c r="G68" s="27">
        <v>847060960</v>
      </c>
      <c r="H68" s="27">
        <v>1899433543</v>
      </c>
      <c r="I68" s="27">
        <v>2850024057</v>
      </c>
      <c r="Q68">
        <v>14</v>
      </c>
      <c r="R68">
        <v>30</v>
      </c>
      <c r="S68">
        <v>58</v>
      </c>
      <c r="T68">
        <v>74</v>
      </c>
      <c r="U68">
        <v>96</v>
      </c>
      <c r="AC68">
        <v>54</v>
      </c>
      <c r="AD68">
        <v>24</v>
      </c>
      <c r="AE68">
        <v>50</v>
      </c>
      <c r="AF68">
        <v>83</v>
      </c>
      <c r="AG68">
        <v>115</v>
      </c>
      <c r="AO68">
        <v>170</v>
      </c>
      <c r="AP68">
        <v>94</v>
      </c>
      <c r="AQ68">
        <v>142</v>
      </c>
      <c r="AR68">
        <v>196</v>
      </c>
      <c r="AS68">
        <v>255</v>
      </c>
      <c r="BA68">
        <v>0.3176470588</v>
      </c>
      <c r="BB68">
        <v>0.2553191489</v>
      </c>
      <c r="BC68">
        <v>0.3521126761</v>
      </c>
      <c r="BD68">
        <v>0.4234693878</v>
      </c>
      <c r="BE68">
        <v>0.4509803922</v>
      </c>
    </row>
    <row r="69" ht="14.25" customHeight="1" spans="1:57">
      <c r="A69" s="27">
        <v>202305</v>
      </c>
      <c r="B69" t="s">
        <v>62</v>
      </c>
      <c r="C69" t="s">
        <v>589</v>
      </c>
      <c r="D69" t="s">
        <v>105</v>
      </c>
      <c r="E69" s="27">
        <v>885806693</v>
      </c>
      <c r="F69" s="27">
        <v>493316310</v>
      </c>
      <c r="G69" s="27">
        <v>1621215477</v>
      </c>
      <c r="H69" s="27">
        <v>3009719006</v>
      </c>
      <c r="I69" s="27">
        <v>3046616311</v>
      </c>
      <c r="Q69">
        <v>69</v>
      </c>
      <c r="R69">
        <v>33</v>
      </c>
      <c r="S69">
        <v>108</v>
      </c>
      <c r="T69">
        <v>107</v>
      </c>
      <c r="U69">
        <v>106</v>
      </c>
      <c r="AC69">
        <v>62</v>
      </c>
      <c r="AD69">
        <v>49</v>
      </c>
      <c r="AE69">
        <v>111</v>
      </c>
      <c r="AF69">
        <v>107</v>
      </c>
      <c r="AG69">
        <v>121</v>
      </c>
      <c r="AO69">
        <v>190</v>
      </c>
      <c r="AP69">
        <v>149</v>
      </c>
      <c r="AQ69">
        <v>279</v>
      </c>
      <c r="AR69">
        <v>243</v>
      </c>
      <c r="AS69">
        <v>253</v>
      </c>
      <c r="BA69">
        <v>0.3263157895</v>
      </c>
      <c r="BB69">
        <v>0.3288590604</v>
      </c>
      <c r="BC69">
        <v>0.3978494624</v>
      </c>
      <c r="BD69">
        <v>0.4403292181</v>
      </c>
      <c r="BE69">
        <v>0.4782608696</v>
      </c>
    </row>
    <row r="70" ht="14.25" customHeight="1" spans="1:57">
      <c r="A70" s="27">
        <v>202305</v>
      </c>
      <c r="B70" t="s">
        <v>87</v>
      </c>
      <c r="C70" t="s">
        <v>590</v>
      </c>
      <c r="D70" t="s">
        <v>116</v>
      </c>
      <c r="G70" s="27">
        <v>231638175</v>
      </c>
      <c r="H70" s="27">
        <v>6147746927</v>
      </c>
      <c r="I70" s="27">
        <v>9124641178</v>
      </c>
      <c r="S70">
        <v>22</v>
      </c>
      <c r="T70">
        <v>125</v>
      </c>
      <c r="U70">
        <v>154</v>
      </c>
      <c r="AE70">
        <v>31</v>
      </c>
      <c r="AF70">
        <v>136</v>
      </c>
      <c r="AG70">
        <v>148</v>
      </c>
      <c r="AQ70">
        <v>104</v>
      </c>
      <c r="AR70">
        <v>295</v>
      </c>
      <c r="AS70">
        <v>358</v>
      </c>
      <c r="BC70">
        <v>0.2980769231</v>
      </c>
      <c r="BD70">
        <v>0.4610169492</v>
      </c>
      <c r="BE70">
        <v>0.4134078212</v>
      </c>
    </row>
    <row r="71" ht="14.25" customHeight="1" spans="1:57">
      <c r="A71" s="27">
        <v>202305</v>
      </c>
      <c r="B71" t="s">
        <v>42</v>
      </c>
      <c r="C71" t="s">
        <v>591</v>
      </c>
      <c r="D71" t="s">
        <v>78</v>
      </c>
      <c r="H71" s="27">
        <v>2508963134</v>
      </c>
      <c r="I71" s="27">
        <v>5258893076</v>
      </c>
      <c r="T71">
        <v>95</v>
      </c>
      <c r="U71">
        <v>110</v>
      </c>
      <c r="AF71">
        <v>120</v>
      </c>
      <c r="AG71">
        <v>137</v>
      </c>
      <c r="AR71">
        <v>305</v>
      </c>
      <c r="AS71">
        <v>294</v>
      </c>
      <c r="BD71">
        <v>0.393442623</v>
      </c>
      <c r="BE71">
        <v>0.4659863946</v>
      </c>
    </row>
    <row r="72" ht="14.25" customHeight="1" spans="1:57">
      <c r="A72" s="27">
        <v>202305</v>
      </c>
      <c r="B72" t="s">
        <v>29</v>
      </c>
      <c r="C72" t="s">
        <v>592</v>
      </c>
      <c r="D72" t="s">
        <v>40</v>
      </c>
      <c r="H72" s="27">
        <v>1574023635</v>
      </c>
      <c r="I72" s="27">
        <v>2763409264</v>
      </c>
      <c r="T72">
        <v>84</v>
      </c>
      <c r="U72">
        <v>94</v>
      </c>
      <c r="AF72">
        <v>99</v>
      </c>
      <c r="AG72">
        <v>94</v>
      </c>
      <c r="AR72">
        <v>246</v>
      </c>
      <c r="AS72">
        <v>270</v>
      </c>
      <c r="BD72">
        <v>0.4024390244</v>
      </c>
      <c r="BE72">
        <v>0.3481481481</v>
      </c>
    </row>
    <row r="73" ht="14.25" customHeight="1" spans="1:57">
      <c r="A73" s="27">
        <v>202305</v>
      </c>
      <c r="B73" t="s">
        <v>87</v>
      </c>
      <c r="C73" t="s">
        <v>593</v>
      </c>
      <c r="D73" t="s">
        <v>99</v>
      </c>
      <c r="I73" s="27">
        <v>2150273582</v>
      </c>
      <c r="U73">
        <v>48</v>
      </c>
      <c r="AG73">
        <v>71</v>
      </c>
      <c r="AS73">
        <v>153</v>
      </c>
      <c r="BE73">
        <v>0.4640522876</v>
      </c>
    </row>
    <row r="74" ht="14.25" customHeight="1" spans="1:57">
      <c r="A74" s="27">
        <v>202305</v>
      </c>
      <c r="B74" t="s">
        <v>42</v>
      </c>
      <c r="C74" t="s">
        <v>594</v>
      </c>
      <c r="D74" t="s">
        <v>45</v>
      </c>
      <c r="I74" s="27">
        <v>2158377707</v>
      </c>
      <c r="U74">
        <v>47</v>
      </c>
      <c r="AG74">
        <v>38</v>
      </c>
      <c r="AS74">
        <v>176</v>
      </c>
      <c r="BE74">
        <v>0.2159090909</v>
      </c>
    </row>
    <row r="75" ht="14.25" customHeight="1" spans="1:57">
      <c r="A75" s="27">
        <v>202305</v>
      </c>
      <c r="B75" t="s">
        <v>62</v>
      </c>
      <c r="C75" t="s">
        <v>595</v>
      </c>
      <c r="D75" t="s">
        <v>115</v>
      </c>
      <c r="I75" s="27">
        <v>4917267662</v>
      </c>
      <c r="U75">
        <v>282</v>
      </c>
      <c r="AG75">
        <v>268</v>
      </c>
      <c r="AS75">
        <v>537</v>
      </c>
      <c r="BE75">
        <v>0.4990689013</v>
      </c>
    </row>
    <row r="76" ht="14.25" customHeight="1" spans="1:57">
      <c r="A76" s="27">
        <v>202305</v>
      </c>
      <c r="B76" t="s">
        <v>42</v>
      </c>
      <c r="C76" t="s">
        <v>596</v>
      </c>
      <c r="D76" t="s">
        <v>54</v>
      </c>
      <c r="I76" s="27">
        <v>1520861152</v>
      </c>
      <c r="U76">
        <v>68</v>
      </c>
      <c r="AG76">
        <v>69</v>
      </c>
      <c r="AS76">
        <v>156</v>
      </c>
      <c r="BE76">
        <v>0.4423076923</v>
      </c>
    </row>
    <row r="77" ht="14.25" customHeight="1" spans="1:57">
      <c r="A77" s="27">
        <v>202305</v>
      </c>
      <c r="B77" t="s">
        <v>87</v>
      </c>
      <c r="C77" t="s">
        <v>597</v>
      </c>
      <c r="D77" t="s">
        <v>88</v>
      </c>
      <c r="H77" s="27">
        <v>891401205</v>
      </c>
      <c r="I77" s="27">
        <v>4495883322</v>
      </c>
      <c r="T77">
        <v>35</v>
      </c>
      <c r="U77">
        <v>96</v>
      </c>
      <c r="AF77">
        <v>54</v>
      </c>
      <c r="AG77">
        <v>116</v>
      </c>
      <c r="AR77">
        <v>144</v>
      </c>
      <c r="AS77">
        <v>358</v>
      </c>
      <c r="BD77">
        <v>0.375</v>
      </c>
      <c r="BE77">
        <v>0.3240223464</v>
      </c>
    </row>
    <row r="78" ht="14.25" customHeight="1" spans="1:57">
      <c r="A78" s="27">
        <v>202305</v>
      </c>
      <c r="B78" t="s">
        <v>87</v>
      </c>
      <c r="C78" t="s">
        <v>598</v>
      </c>
      <c r="D78" t="s">
        <v>103</v>
      </c>
      <c r="H78" s="27">
        <v>880804770</v>
      </c>
      <c r="I78" s="27">
        <v>2410896707</v>
      </c>
      <c r="T78">
        <v>50</v>
      </c>
      <c r="U78">
        <v>93</v>
      </c>
      <c r="AF78">
        <v>70</v>
      </c>
      <c r="AG78">
        <v>97</v>
      </c>
      <c r="AR78">
        <v>164</v>
      </c>
      <c r="AS78">
        <v>191</v>
      </c>
      <c r="BD78">
        <v>0.4268292683</v>
      </c>
      <c r="BE78">
        <v>0.5078534031</v>
      </c>
    </row>
    <row r="79" ht="14.25" customHeight="1" spans="1:57">
      <c r="A79" s="27">
        <v>202305</v>
      </c>
      <c r="B79" t="s">
        <v>80</v>
      </c>
      <c r="C79" t="s">
        <v>599</v>
      </c>
      <c r="D79" t="s">
        <v>98</v>
      </c>
      <c r="E79" s="27">
        <v>2835187466</v>
      </c>
      <c r="F79" s="27">
        <v>246621549</v>
      </c>
      <c r="G79" s="27">
        <v>3183592501</v>
      </c>
      <c r="H79" s="27">
        <v>1092658849</v>
      </c>
      <c r="I79" s="27">
        <v>1262911692</v>
      </c>
      <c r="Q79">
        <v>139</v>
      </c>
      <c r="R79">
        <v>22</v>
      </c>
      <c r="S79">
        <v>59</v>
      </c>
      <c r="T79">
        <v>119</v>
      </c>
      <c r="U79">
        <v>152</v>
      </c>
      <c r="AC79">
        <v>83</v>
      </c>
      <c r="AD79">
        <v>96</v>
      </c>
      <c r="AE79">
        <v>162</v>
      </c>
      <c r="AF79">
        <v>201</v>
      </c>
      <c r="AG79">
        <v>231</v>
      </c>
      <c r="AO79">
        <v>154</v>
      </c>
      <c r="AP79">
        <v>77</v>
      </c>
      <c r="AQ79">
        <v>190</v>
      </c>
      <c r="AR79">
        <v>380</v>
      </c>
      <c r="AS79">
        <v>134</v>
      </c>
      <c r="BA79">
        <v>0.538961039</v>
      </c>
      <c r="BB79">
        <v>1.2467532468</v>
      </c>
      <c r="BC79">
        <v>0.8526315789</v>
      </c>
      <c r="BD79">
        <v>0.5289473684</v>
      </c>
      <c r="BE79">
        <v>1.723880597</v>
      </c>
    </row>
    <row r="80" ht="14.25" customHeight="1" spans="1:57">
      <c r="A80" s="27">
        <v>202305</v>
      </c>
      <c r="B80" t="s">
        <v>80</v>
      </c>
      <c r="C80" t="s">
        <v>600</v>
      </c>
      <c r="D80" t="s">
        <v>90</v>
      </c>
      <c r="E80" s="27">
        <v>2520238934</v>
      </c>
      <c r="F80" s="27">
        <v>1727678161</v>
      </c>
      <c r="G80" s="27">
        <v>2420618868</v>
      </c>
      <c r="H80" s="27">
        <v>4652007362</v>
      </c>
      <c r="I80" s="27">
        <v>3491583635</v>
      </c>
      <c r="Q80">
        <v>215</v>
      </c>
      <c r="R80">
        <v>88</v>
      </c>
      <c r="S80">
        <v>154</v>
      </c>
      <c r="T80">
        <v>35</v>
      </c>
      <c r="U80">
        <v>22</v>
      </c>
      <c r="AC80">
        <v>66</v>
      </c>
      <c r="AD80">
        <v>101</v>
      </c>
      <c r="AE80">
        <v>234</v>
      </c>
      <c r="AF80">
        <v>47</v>
      </c>
      <c r="AG80">
        <v>66</v>
      </c>
      <c r="AO80">
        <v>341</v>
      </c>
      <c r="AP80">
        <v>16</v>
      </c>
      <c r="AQ80">
        <v>531</v>
      </c>
      <c r="AR80">
        <v>281</v>
      </c>
      <c r="AS80">
        <v>244</v>
      </c>
      <c r="BA80">
        <v>0.1935483871</v>
      </c>
      <c r="BB80">
        <v>6.3125</v>
      </c>
      <c r="BC80">
        <v>0.4406779661</v>
      </c>
      <c r="BD80">
        <v>0.1672597865</v>
      </c>
      <c r="BE80">
        <v>0.2704918033</v>
      </c>
    </row>
    <row r="81" ht="14.25" customHeight="1" spans="1:57">
      <c r="A81" s="27">
        <v>202305</v>
      </c>
      <c r="B81" t="s">
        <v>80</v>
      </c>
      <c r="C81" t="s">
        <v>601</v>
      </c>
      <c r="D81" t="s">
        <v>108</v>
      </c>
      <c r="E81" s="27">
        <v>3803165096</v>
      </c>
      <c r="F81" s="27">
        <v>480061218</v>
      </c>
      <c r="G81" s="27">
        <v>3286102799</v>
      </c>
      <c r="H81" s="27">
        <v>1157581780</v>
      </c>
      <c r="I81" s="27">
        <v>6957194302</v>
      </c>
      <c r="Q81">
        <v>20</v>
      </c>
      <c r="R81">
        <v>102</v>
      </c>
      <c r="S81">
        <v>73</v>
      </c>
      <c r="T81">
        <v>309</v>
      </c>
      <c r="U81">
        <v>69</v>
      </c>
      <c r="AC81">
        <v>63</v>
      </c>
      <c r="AD81">
        <v>46</v>
      </c>
      <c r="AE81">
        <v>159</v>
      </c>
      <c r="AF81">
        <v>190</v>
      </c>
      <c r="AG81">
        <v>26</v>
      </c>
      <c r="AO81">
        <v>100</v>
      </c>
      <c r="AP81">
        <v>31</v>
      </c>
      <c r="AQ81">
        <v>360</v>
      </c>
      <c r="AR81">
        <v>388</v>
      </c>
      <c r="AS81">
        <v>373</v>
      </c>
      <c r="BA81">
        <v>0.63</v>
      </c>
      <c r="BB81">
        <v>1.4838709677</v>
      </c>
      <c r="BC81">
        <v>0.4416666667</v>
      </c>
      <c r="BD81">
        <v>0.4896907216</v>
      </c>
      <c r="BE81">
        <v>0.0697050938</v>
      </c>
    </row>
    <row r="82" ht="14.25" customHeight="1" spans="1:57">
      <c r="A82" s="27">
        <v>202305</v>
      </c>
      <c r="B82" t="s">
        <v>80</v>
      </c>
      <c r="C82" t="s">
        <v>602</v>
      </c>
      <c r="D82" t="s">
        <v>84</v>
      </c>
      <c r="E82" s="27">
        <v>2942388219</v>
      </c>
      <c r="F82" s="27">
        <v>1423362242</v>
      </c>
      <c r="G82" s="27">
        <v>1888790205</v>
      </c>
      <c r="H82" s="27">
        <v>3123850135</v>
      </c>
      <c r="I82" s="27">
        <v>5132400421</v>
      </c>
      <c r="Q82">
        <v>62</v>
      </c>
      <c r="R82">
        <v>92</v>
      </c>
      <c r="S82">
        <v>223</v>
      </c>
      <c r="T82">
        <v>315</v>
      </c>
      <c r="U82">
        <v>279</v>
      </c>
      <c r="AC82">
        <v>105</v>
      </c>
      <c r="AD82">
        <v>92</v>
      </c>
      <c r="AE82">
        <v>227</v>
      </c>
      <c r="AF82">
        <v>50</v>
      </c>
      <c r="AG82">
        <v>195</v>
      </c>
      <c r="AO82">
        <v>484</v>
      </c>
      <c r="AP82">
        <v>266</v>
      </c>
      <c r="AQ82">
        <v>438</v>
      </c>
      <c r="AR82">
        <v>461</v>
      </c>
      <c r="AS82">
        <v>81</v>
      </c>
      <c r="BA82">
        <v>0.2169421488</v>
      </c>
      <c r="BB82">
        <v>0.3458646617</v>
      </c>
      <c r="BC82">
        <v>0.5182648402</v>
      </c>
      <c r="BD82">
        <v>0.1084598698</v>
      </c>
      <c r="BE82">
        <v>2.4074074074</v>
      </c>
    </row>
    <row r="83" ht="14.25" customHeight="1" spans="1:57">
      <c r="A83" s="27">
        <v>202305</v>
      </c>
      <c r="B83" t="s">
        <v>80</v>
      </c>
      <c r="C83" t="s">
        <v>603</v>
      </c>
      <c r="D83" t="s">
        <v>96</v>
      </c>
      <c r="E83" s="27">
        <v>1584137582</v>
      </c>
      <c r="F83" s="27">
        <v>1123401767</v>
      </c>
      <c r="G83" s="27">
        <v>1697344667</v>
      </c>
      <c r="H83" s="27">
        <v>4617520520</v>
      </c>
      <c r="I83" s="27">
        <v>677639888</v>
      </c>
      <c r="Q83">
        <v>190</v>
      </c>
      <c r="R83">
        <v>61</v>
      </c>
      <c r="S83">
        <v>168</v>
      </c>
      <c r="T83">
        <v>327</v>
      </c>
      <c r="U83">
        <v>228</v>
      </c>
      <c r="AC83">
        <v>210</v>
      </c>
      <c r="AD83">
        <v>74</v>
      </c>
      <c r="AE83">
        <v>74</v>
      </c>
      <c r="AF83">
        <v>238</v>
      </c>
      <c r="AG83">
        <v>147</v>
      </c>
      <c r="AO83">
        <v>521</v>
      </c>
      <c r="AP83">
        <v>169</v>
      </c>
      <c r="AQ83">
        <v>320</v>
      </c>
      <c r="AR83">
        <v>229</v>
      </c>
      <c r="AS83">
        <v>276</v>
      </c>
      <c r="BA83">
        <v>0.4030710173</v>
      </c>
      <c r="BB83">
        <v>0.4378698225</v>
      </c>
      <c r="BC83">
        <v>0.23125</v>
      </c>
      <c r="BD83">
        <v>1.03930131</v>
      </c>
      <c r="BE83">
        <v>0.5326086957</v>
      </c>
    </row>
    <row r="84" ht="14.25" customHeight="1" spans="1:57">
      <c r="A84" s="27">
        <v>202305</v>
      </c>
      <c r="B84" t="s">
        <v>80</v>
      </c>
      <c r="C84" t="s">
        <v>604</v>
      </c>
      <c r="D84" t="s">
        <v>106</v>
      </c>
      <c r="E84" s="27">
        <v>2658805633</v>
      </c>
      <c r="F84" s="27">
        <v>1562747111</v>
      </c>
      <c r="G84" s="27">
        <v>1206912741</v>
      </c>
      <c r="H84" s="27">
        <v>1744596497</v>
      </c>
      <c r="I84" s="27">
        <v>479974504</v>
      </c>
      <c r="Q84">
        <v>228</v>
      </c>
      <c r="R84">
        <v>39</v>
      </c>
      <c r="S84">
        <v>198</v>
      </c>
      <c r="T84">
        <v>264</v>
      </c>
      <c r="U84">
        <v>111</v>
      </c>
      <c r="AC84">
        <v>161</v>
      </c>
      <c r="AD84">
        <v>87</v>
      </c>
      <c r="AE84">
        <v>181</v>
      </c>
      <c r="AF84">
        <v>201</v>
      </c>
      <c r="AG84">
        <v>124</v>
      </c>
      <c r="AO84">
        <v>475</v>
      </c>
      <c r="AP84">
        <v>120</v>
      </c>
      <c r="AQ84">
        <v>237</v>
      </c>
      <c r="AR84">
        <v>523</v>
      </c>
      <c r="AS84">
        <v>129</v>
      </c>
      <c r="BA84">
        <v>0.3389473684</v>
      </c>
      <c r="BB84">
        <v>0.725</v>
      </c>
      <c r="BC84">
        <v>0.7637130802</v>
      </c>
      <c r="BD84">
        <v>0.3843212237</v>
      </c>
      <c r="BE84">
        <v>0.9612403101</v>
      </c>
    </row>
    <row r="85" ht="14.25" customHeight="1" spans="1:57">
      <c r="A85" s="27">
        <v>202305</v>
      </c>
      <c r="B85" t="s">
        <v>80</v>
      </c>
      <c r="C85" t="s">
        <v>605</v>
      </c>
      <c r="D85" s="28" t="s">
        <v>81</v>
      </c>
      <c r="E85" s="27">
        <v>2031810123</v>
      </c>
      <c r="F85" s="27">
        <v>878739833</v>
      </c>
      <c r="G85" s="27">
        <v>3008350862</v>
      </c>
      <c r="H85" s="27">
        <v>3633375675</v>
      </c>
      <c r="I85" s="27">
        <v>7551981345</v>
      </c>
      <c r="Q85">
        <v>78</v>
      </c>
      <c r="R85">
        <v>72</v>
      </c>
      <c r="S85">
        <v>195</v>
      </c>
      <c r="T85">
        <v>325</v>
      </c>
      <c r="U85">
        <v>150</v>
      </c>
      <c r="AC85">
        <v>148</v>
      </c>
      <c r="AD85">
        <v>49</v>
      </c>
      <c r="AE85">
        <v>77</v>
      </c>
      <c r="AF85">
        <v>160</v>
      </c>
      <c r="AG85">
        <v>23</v>
      </c>
      <c r="AO85">
        <v>555</v>
      </c>
      <c r="AP85">
        <v>14</v>
      </c>
      <c r="AQ85">
        <v>492</v>
      </c>
      <c r="AR85">
        <v>476</v>
      </c>
      <c r="AS85">
        <v>11</v>
      </c>
      <c r="BA85">
        <v>0.2666666667</v>
      </c>
      <c r="BB85">
        <v>3.5</v>
      </c>
      <c r="BC85">
        <v>0.156504065</v>
      </c>
      <c r="BD85">
        <v>0.3361344538</v>
      </c>
      <c r="BE85">
        <v>2.0909090909</v>
      </c>
    </row>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ef="D42" r:id="rId1" display="huong.lethu@hocnghiepvu.com"/>
    <hyperlink ref="D85" r:id="rId2" display="thuy.lethu@hocnghiepvu.com"/>
  </hyperlinks>
  <pageMargins left="0.7" right="0.7" top="0.75" bottom="0.75" header="0" footer="0"/>
  <pageSetup paperSize="1"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4"/>
  <sheetViews>
    <sheetView workbookViewId="0">
      <selection activeCell="A1" sqref="A1"/>
    </sheetView>
  </sheetViews>
  <sheetFormatPr defaultColWidth="14.4333333333333" defaultRowHeight="15" customHeight="1" outlineLevelRow="3"/>
  <sheetData>
    <row r="1" ht="13.5" customHeight="1" spans="1:12">
      <c r="A1" s="29" t="s">
        <v>511</v>
      </c>
      <c r="B1" s="29" t="s">
        <v>512</v>
      </c>
      <c r="C1" s="29" t="s">
        <v>513</v>
      </c>
      <c r="D1" s="29" t="s">
        <v>514</v>
      </c>
      <c r="E1" s="29" t="s">
        <v>515</v>
      </c>
      <c r="F1" s="29" t="s">
        <v>516</v>
      </c>
      <c r="G1" s="29" t="s">
        <v>517</v>
      </c>
      <c r="H1" s="29" t="s">
        <v>518</v>
      </c>
      <c r="I1" s="29" t="s">
        <v>519</v>
      </c>
      <c r="J1" s="29" t="s">
        <v>520</v>
      </c>
      <c r="K1" s="29" t="s">
        <v>521</v>
      </c>
      <c r="L1" s="29" t="s">
        <v>522</v>
      </c>
    </row>
    <row r="4" ht="13.5" customHeight="1" spans="1:12">
      <c r="A4" t="str">
        <f t="shared" ref="A4:L4" si="0">A1&amp;"_ltn"</f>
        <v>jan_ltn</v>
      </c>
      <c r="B4" t="str">
        <f t="shared" si="0"/>
        <v>feb_ltn</v>
      </c>
      <c r="C4" t="str">
        <f t="shared" si="0"/>
        <v>mar_ltn</v>
      </c>
      <c r="D4" t="str">
        <f t="shared" si="0"/>
        <v>apr_ltn</v>
      </c>
      <c r="E4" t="str">
        <f t="shared" si="0"/>
        <v>may_ltn</v>
      </c>
      <c r="F4" t="str">
        <f t="shared" si="0"/>
        <v>jun_ltn</v>
      </c>
      <c r="G4" t="str">
        <f t="shared" si="0"/>
        <v>july_ltn</v>
      </c>
      <c r="H4" t="str">
        <f t="shared" si="0"/>
        <v>aug_ltn</v>
      </c>
      <c r="I4" t="str">
        <f t="shared" si="0"/>
        <v>sep_ltn</v>
      </c>
      <c r="J4" t="str">
        <f t="shared" si="0"/>
        <v>oct_ltn</v>
      </c>
      <c r="K4" t="str">
        <f t="shared" si="0"/>
        <v>nov_ltn</v>
      </c>
      <c r="L4" t="str">
        <f t="shared" si="0"/>
        <v>dec_ltn</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15</vt:i4>
      </vt:variant>
    </vt:vector>
  </HeadingPairs>
  <TitlesOfParts>
    <vt:vector size="15" baseType="lpstr">
      <vt:lpstr>template_BCXH</vt:lpstr>
      <vt:lpstr>BaocaoTonghop_T2</vt:lpstr>
      <vt:lpstr>template_BCTH</vt:lpstr>
      <vt:lpstr>Mô Tả NV</vt:lpstr>
      <vt:lpstr>BaocaoXepHangASM_T2</vt:lpstr>
      <vt:lpstr>BaocaoXepHangASM_T2-Quy Mô</vt:lpstr>
      <vt:lpstr>BaocaoXepHangASM_T2-Tài Chính</vt:lpstr>
      <vt:lpstr>KPI_ASM_DATA</vt:lpstr>
      <vt:lpstr>Sheet8</vt:lpstr>
      <vt:lpstr>KPI_ASM_DATA-APPROVAL RATE</vt:lpstr>
      <vt:lpstr>KPI_ASM_DATA-APP IN</vt:lpstr>
      <vt:lpstr>KPI_ASM_DATA-APP APPROVED</vt:lpstr>
      <vt:lpstr>KPI_ASM_DATA-PHÁT SINH DƯ NỢ</vt:lpstr>
      <vt:lpstr>KPI_ASM_DATA-LOAN TO NEW</vt:lpstr>
      <vt:lpstr>Param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nguyenphuc</cp:lastModifiedBy>
  <dcterms:created xsi:type="dcterms:W3CDTF">2015-06-09T02:17:00Z</dcterms:created>
  <dcterms:modified xsi:type="dcterms:W3CDTF">2024-08-09T14:19:44Z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