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2012" sheetId="1" r:id="rId3"/>
    <sheet state="visible" name="EL2012_C" sheetId="2" r:id="rId4"/>
    <sheet state="visible" name="tmp.leaf.masses.C.only" sheetId="3" r:id="rId5"/>
    <sheet state="visible" name="NPB2013" sheetId="4" r:id="rId6"/>
    <sheet state="visible" name="DivPlots2012" sheetId="5" r:id="rId7"/>
    <sheet state="visible" name="MorphotypeWorksheetEL2012" sheetId="6" r:id="rId8"/>
    <sheet state="visible" name="Pivot Table 2" sheetId="7" r:id="rId9"/>
    <sheet state="visible" name="PCR_CHECKLIST" sheetId="8" r:id="rId10"/>
    <sheet state="visible" name="16s_samples_sequenced" sheetId="9" r:id="rId11"/>
    <sheet state="visible" name="master_isolate_checklist" sheetId="10" r:id="rId12"/>
    <sheet state="visible" name="SampleMap for ANL Plates" sheetId="11" r:id="rId13"/>
    <sheet state="visible" name="Copy of HAS_PELLET_LIST" sheetId="12" r:id="rId14"/>
  </sheets>
  <definedNames>
    <definedName hidden="1" localSheetId="3" name="_xlnm._FilterDatabase">'NPB2013'!$B$1:$G$171</definedName>
    <definedName hidden="1" localSheetId="4" name="_xlnm._FilterDatabase">DivPlots2012!$A$1:$Z$116</definedName>
    <definedName hidden="1" localSheetId="0" name="_xlnm._FilterDatabase">'EL2012'!$A$1:$Z$407</definedName>
    <definedName hidden="1" localSheetId="8" name="_xlnm._FilterDatabase">'16s_samples_sequenced'!$A$1:$C$180</definedName>
    <definedName hidden="1" localSheetId="1" name="_xlnm._FilterDatabase">EL2012_C!$A$1:$AC$178</definedName>
    <definedName hidden="1" localSheetId="11" name="_xlnm._FilterDatabase">'Copy of HAS_PELLET_LIST'!$A$1:$Z$28</definedName>
    <definedName hidden="1" localSheetId="9" name="_xlnm._FilterDatabase">master_isolate_checklist!$A$1:$AB$436</definedName>
    <definedName hidden="1" localSheetId="5" name="_xlnm._FilterDatabase">MorphotypeWorksheetEL2012!$A$1:$AB$487</definedName>
  </definedNames>
  <calcPr/>
</workbook>
</file>

<file path=xl/sharedStrings.xml><?xml version="1.0" encoding="utf-8"?>
<sst xmlns="http://schemas.openxmlformats.org/spreadsheetml/2006/main" count="14937" uniqueCount="1675">
  <si>
    <t>date</t>
  </si>
  <si>
    <t>tmp.id</t>
  </si>
  <si>
    <t>plot</t>
  </si>
  <si>
    <t>tx</t>
  </si>
  <si>
    <t>condition</t>
  </si>
  <si>
    <t>sub-plot</t>
  </si>
  <si>
    <t>leaf.num</t>
  </si>
  <si>
    <t>mass</t>
  </si>
  <si>
    <t>n.discs</t>
  </si>
  <si>
    <t>what for?</t>
  </si>
  <si>
    <t>beetle</t>
  </si>
  <si>
    <t>beetle?</t>
  </si>
  <si>
    <t>chlorotic</t>
  </si>
  <si>
    <t>chlorosis?</t>
  </si>
  <si>
    <t>mines?</t>
  </si>
  <si>
    <t>mined</t>
  </si>
  <si>
    <t>stipples?</t>
  </si>
  <si>
    <t>stippled</t>
  </si>
  <si>
    <t>notes</t>
  </si>
  <si>
    <t>bact</t>
  </si>
  <si>
    <t>include.120714</t>
  </si>
  <si>
    <t>n.dmg.types</t>
  </si>
  <si>
    <t>sum.cfu.g</t>
  </si>
  <si>
    <t>M</t>
  </si>
  <si>
    <t>-</t>
  </si>
  <si>
    <t>C1</t>
  </si>
  <si>
    <t>A1</t>
  </si>
  <si>
    <t>Half Leaf</t>
  </si>
  <si>
    <t>C</t>
  </si>
  <si>
    <t>n</t>
  </si>
  <si>
    <t>AG</t>
  </si>
  <si>
    <t>DNA</t>
  </si>
  <si>
    <t>log.sum.cfu.g</t>
  </si>
  <si>
    <t>n.mts</t>
  </si>
  <si>
    <t>B1</t>
  </si>
  <si>
    <t>Whole Leaf</t>
  </si>
  <si>
    <t>y</t>
  </si>
  <si>
    <t>D1</t>
  </si>
  <si>
    <t>1+Frag</t>
  </si>
  <si>
    <t>TX</t>
  </si>
  <si>
    <t>JA</t>
  </si>
  <si>
    <t>HR+</t>
  </si>
  <si>
    <t>No Plot #, 2 Fruits</t>
  </si>
  <si>
    <t>No Plot #</t>
  </si>
  <si>
    <t>No Plot #, 7 Fruits</t>
  </si>
  <si>
    <t>4 Stipples, No Plot #</t>
  </si>
  <si>
    <t>Frag</t>
  </si>
  <si>
    <t>Stipples</t>
  </si>
  <si>
    <t>2 (Frag)</t>
  </si>
  <si>
    <t>0 Stips; HR @ edge</t>
  </si>
  <si>
    <t>C?</t>
  </si>
  <si>
    <t>Slightly Brown; EXCLUDE</t>
  </si>
  <si>
    <t>7 Fruits</t>
  </si>
  <si>
    <t>EXCLUDE</t>
  </si>
  <si>
    <t>2 Stipples</t>
  </si>
  <si>
    <t>Small mine; no yellow, 3 Fruits</t>
  </si>
  <si>
    <t>SA</t>
  </si>
  <si>
    <t>NA</t>
  </si>
  <si>
    <t>9 Fruits</t>
  </si>
  <si>
    <t>5 Fruits</t>
  </si>
  <si>
    <t>No Leaf Number</t>
  </si>
  <si>
    <t>Few Stipples</t>
  </si>
  <si>
    <t>2 Stips; HR wound*</t>
  </si>
  <si>
    <t>4 Fruits</t>
  </si>
  <si>
    <t>No C Leaf</t>
  </si>
  <si>
    <t>Fragments</t>
  </si>
  <si>
    <t>y/n</t>
  </si>
  <si>
    <t>Caterpillar</t>
  </si>
  <si>
    <t>Stipples, Red</t>
  </si>
  <si>
    <t>Yellow, Tiger Stripes</t>
  </si>
  <si>
    <t>Red</t>
  </si>
  <si>
    <t>5 Fruits, No Leaf Number</t>
  </si>
  <si>
    <t>Browning</t>
  </si>
  <si>
    <t>S1</t>
  </si>
  <si>
    <t>Red Tiger Stripes</t>
  </si>
  <si>
    <t>yn</t>
  </si>
  <si>
    <t>Frags</t>
  </si>
  <si>
    <t>B4</t>
  </si>
  <si>
    <t>Slightly Red</t>
  </si>
  <si>
    <t>2 Fruits</t>
  </si>
  <si>
    <t>1+Frags</t>
  </si>
  <si>
    <t>Edge Beetle Damage</t>
  </si>
  <si>
    <t>???</t>
  </si>
  <si>
    <t>6 Fruits, Stipples</t>
  </si>
  <si>
    <t>Stipples?</t>
  </si>
  <si>
    <t>1(Frag)</t>
  </si>
  <si>
    <t>C3</t>
  </si>
  <si>
    <t>Stipples, 1 Fruit</t>
  </si>
  <si>
    <t>3 Fruit</t>
  </si>
  <si>
    <t>4 Fruits, Stipples</t>
  </si>
  <si>
    <t>Stipples, Red Leaf</t>
  </si>
  <si>
    <t>D1?</t>
  </si>
  <si>
    <t>A6</t>
  </si>
  <si>
    <t>Confusing ID</t>
  </si>
  <si>
    <t>1 Frag</t>
  </si>
  <si>
    <t>STipples</t>
  </si>
  <si>
    <t>Yellow Leaf</t>
  </si>
  <si>
    <t>5 Fruits, Stipples</t>
  </si>
  <si>
    <t>Galls!</t>
  </si>
  <si>
    <t>4 Stipples*</t>
  </si>
  <si>
    <t>8 Fruits</t>
  </si>
  <si>
    <t>3 Fruits</t>
  </si>
  <si>
    <t>psyllid domatia</t>
  </si>
  <si>
    <t>V</t>
  </si>
  <si>
    <t>A1(A6?)</t>
  </si>
  <si>
    <t>2 Frag</t>
  </si>
  <si>
    <t>"1m"</t>
  </si>
  <si>
    <t>?</t>
  </si>
  <si>
    <t>plot id</t>
  </si>
  <si>
    <t>damage</t>
  </si>
  <si>
    <t>weight (g)</t>
  </si>
  <si>
    <t># of leaves</t>
  </si>
  <si>
    <t>Notes from sterilization</t>
  </si>
  <si>
    <t>D</t>
  </si>
  <si>
    <t>4L</t>
  </si>
  <si>
    <t>U</t>
  </si>
  <si>
    <t>T</t>
  </si>
  <si>
    <t>3L</t>
  </si>
  <si>
    <t>2L</t>
  </si>
  <si>
    <t>1L</t>
  </si>
  <si>
    <t>not actually damaged</t>
  </si>
  <si>
    <t>chlorotic discs separated from 2 undamaged discs. cut mass in half. See photo for details</t>
  </si>
  <si>
    <t>HR around Beetle Damage*</t>
  </si>
  <si>
    <t>NO DAMAGE?</t>
  </si>
  <si>
    <t>no sign of dmg</t>
  </si>
  <si>
    <t>NONE</t>
  </si>
  <si>
    <t>0L</t>
  </si>
  <si>
    <t>no sign of mine dmg</t>
  </si>
  <si>
    <t>No mine on disc</t>
  </si>
  <si>
    <t>5L</t>
  </si>
  <si>
    <t>DAMAGED</t>
  </si>
  <si>
    <t>Pupa?</t>
  </si>
  <si>
    <t>leaf.id/sp.</t>
  </si>
  <si>
    <t>quad</t>
  </si>
  <si>
    <t>spp</t>
  </si>
  <si>
    <t>include?</t>
  </si>
  <si>
    <t>1-31-1-5</t>
  </si>
  <si>
    <t>Brown Spots</t>
  </si>
  <si>
    <t>D2</t>
  </si>
  <si>
    <t>1-1-1-2</t>
  </si>
  <si>
    <t>D3</t>
  </si>
  <si>
    <t>1-5-5-5</t>
  </si>
  <si>
    <t>Small Red Spot</t>
  </si>
  <si>
    <t>D4</t>
  </si>
  <si>
    <t>1-51-4-4</t>
  </si>
  <si>
    <t>fragments</t>
  </si>
  <si>
    <t>D5</t>
  </si>
  <si>
    <t>1-24-5-4</t>
  </si>
  <si>
    <t>D6</t>
  </si>
  <si>
    <t>1-14-4-5</t>
  </si>
  <si>
    <t>whole leaf</t>
  </si>
  <si>
    <t>Small Hole</t>
  </si>
  <si>
    <t>Couple Stipples</t>
  </si>
  <si>
    <t>D7</t>
  </si>
  <si>
    <t>1-22-4-3</t>
  </si>
  <si>
    <t>D8</t>
  </si>
  <si>
    <t>1-26-5-3</t>
  </si>
  <si>
    <t>D9</t>
  </si>
  <si>
    <t>1-49-7-4</t>
  </si>
  <si>
    <t>D10</t>
  </si>
  <si>
    <t>11-4-4-1</t>
  </si>
  <si>
    <t>D11</t>
  </si>
  <si>
    <t>1-13-7-3</t>
  </si>
  <si>
    <t>D12</t>
  </si>
  <si>
    <t>1-45-1-4</t>
  </si>
  <si>
    <t>D13</t>
  </si>
  <si>
    <t>1-74-12-5</t>
  </si>
  <si>
    <t>D14</t>
  </si>
  <si>
    <t>1-93-7-2</t>
  </si>
  <si>
    <t>D14C</t>
  </si>
  <si>
    <t>D15</t>
  </si>
  <si>
    <t>1-24-4-2</t>
  </si>
  <si>
    <t xml:space="preserve"> whole leaf</t>
  </si>
  <si>
    <t>D15C</t>
  </si>
  <si>
    <t>D16</t>
  </si>
  <si>
    <t>1-1-1-3</t>
  </si>
  <si>
    <t>D17</t>
  </si>
  <si>
    <t>1-28-7-5</t>
  </si>
  <si>
    <t>leaves</t>
  </si>
  <si>
    <t>D18</t>
  </si>
  <si>
    <t>1-18-5-2</t>
  </si>
  <si>
    <t>D18C</t>
  </si>
  <si>
    <t>1+1/2</t>
  </si>
  <si>
    <t>D19</t>
  </si>
  <si>
    <t>1-1-1-1</t>
  </si>
  <si>
    <t>D20</t>
  </si>
  <si>
    <t>1-3-5-1</t>
  </si>
  <si>
    <t>D20C</t>
  </si>
  <si>
    <t>D21</t>
  </si>
  <si>
    <t>3-11-15-1</t>
  </si>
  <si>
    <t>D22</t>
  </si>
  <si>
    <t>3-92-4-1</t>
  </si>
  <si>
    <t>D23</t>
  </si>
  <si>
    <t>3-10-1-4</t>
  </si>
  <si>
    <t>D24</t>
  </si>
  <si>
    <t>3-41-7-4</t>
  </si>
  <si>
    <t>D25</t>
  </si>
  <si>
    <t>3-97-4-2</t>
  </si>
  <si>
    <t>D26</t>
  </si>
  <si>
    <t>3-92-7-1</t>
  </si>
  <si>
    <t>D27</t>
  </si>
  <si>
    <t>3-97-1-3</t>
  </si>
  <si>
    <t>D28</t>
  </si>
  <si>
    <t>3-100-7-2</t>
  </si>
  <si>
    <t>D29</t>
  </si>
  <si>
    <t>3-94-7-3</t>
  </si>
  <si>
    <t>D30</t>
  </si>
  <si>
    <t>3-48-7-5</t>
  </si>
  <si>
    <t>D31</t>
  </si>
  <si>
    <t>3-50-4-5</t>
  </si>
  <si>
    <t>D32</t>
  </si>
  <si>
    <t>3-40-15-4</t>
  </si>
  <si>
    <t>D33</t>
  </si>
  <si>
    <t>3-91-1-1</t>
  </si>
  <si>
    <t>D34</t>
  </si>
  <si>
    <t>3-64-4-3</t>
  </si>
  <si>
    <t>D34C</t>
  </si>
  <si>
    <t>D35</t>
  </si>
  <si>
    <t>3-38-4-4</t>
  </si>
  <si>
    <t>D36</t>
  </si>
  <si>
    <t>3-97-12-2</t>
  </si>
  <si>
    <t>D36C</t>
  </si>
  <si>
    <t>D37</t>
  </si>
  <si>
    <t>3-2-1-2</t>
  </si>
  <si>
    <t>2 leaves</t>
  </si>
  <si>
    <t>D37C</t>
  </si>
  <si>
    <t>D38</t>
  </si>
  <si>
    <t>3-74-12-5</t>
  </si>
  <si>
    <t>D39</t>
  </si>
  <si>
    <t>3-45-1-5</t>
  </si>
  <si>
    <t>D40</t>
  </si>
  <si>
    <t>3-5-9-4</t>
  </si>
  <si>
    <t>diluted 1:16 for ANL</t>
  </si>
  <si>
    <t>D41</t>
  </si>
  <si>
    <t>3-1-9-2</t>
  </si>
  <si>
    <t>D41C</t>
  </si>
  <si>
    <t>D42</t>
  </si>
  <si>
    <t>3-29-9-3</t>
  </si>
  <si>
    <t>D42C</t>
  </si>
  <si>
    <t>D43</t>
  </si>
  <si>
    <t>3-24-9-4</t>
  </si>
  <si>
    <t>D44</t>
  </si>
  <si>
    <t>3-47-12-3</t>
  </si>
  <si>
    <t>D45</t>
  </si>
  <si>
    <t>4-25-5-4</t>
  </si>
  <si>
    <t>D46</t>
  </si>
  <si>
    <t>4-66-4-2</t>
  </si>
  <si>
    <t>Faint Brown Spots</t>
  </si>
  <si>
    <t>D47</t>
  </si>
  <si>
    <t>4-10-8-3</t>
  </si>
  <si>
    <t>D48</t>
  </si>
  <si>
    <t>4-10-9-1</t>
  </si>
  <si>
    <t>D49</t>
  </si>
  <si>
    <t>4-91-71</t>
  </si>
  <si>
    <t>2 whole</t>
  </si>
  <si>
    <t>D50</t>
  </si>
  <si>
    <t>4-77-1-2</t>
  </si>
  <si>
    <t>D51</t>
  </si>
  <si>
    <t>4-3-4-5</t>
  </si>
  <si>
    <t>D52</t>
  </si>
  <si>
    <t>4-20-4-4</t>
  </si>
  <si>
    <t>D53</t>
  </si>
  <si>
    <t>4-100-4-3</t>
  </si>
  <si>
    <t>D54</t>
  </si>
  <si>
    <t>4-70-15-2</t>
  </si>
  <si>
    <t>D55</t>
  </si>
  <si>
    <t>4-47-1-4</t>
  </si>
  <si>
    <t>1 + leaf</t>
  </si>
  <si>
    <t>D56</t>
  </si>
  <si>
    <t>4-50-9-4</t>
  </si>
  <si>
    <t>D57</t>
  </si>
  <si>
    <t>4-94-1-3</t>
  </si>
  <si>
    <t>Red Speckles</t>
  </si>
  <si>
    <t>D58</t>
  </si>
  <si>
    <t>4-49-1-5</t>
  </si>
  <si>
    <t>2leaves</t>
  </si>
  <si>
    <t>D59</t>
  </si>
  <si>
    <t>4-55-7-4</t>
  </si>
  <si>
    <t>D59C</t>
  </si>
  <si>
    <t>D60</t>
  </si>
  <si>
    <t>4-45-7-5</t>
  </si>
  <si>
    <t>D61</t>
  </si>
  <si>
    <t>4-91-8-1</t>
  </si>
  <si>
    <t>D61C</t>
  </si>
  <si>
    <t>D62</t>
  </si>
  <si>
    <t>4-10-12-1</t>
  </si>
  <si>
    <t>D62C</t>
  </si>
  <si>
    <t>D63</t>
  </si>
  <si>
    <t>4-1-9-1</t>
  </si>
  <si>
    <t>D63C</t>
  </si>
  <si>
    <t>D64</t>
  </si>
  <si>
    <t>4-1-8-2</t>
  </si>
  <si>
    <t>D64C</t>
  </si>
  <si>
    <t>D65</t>
  </si>
  <si>
    <t>4-36-5-2</t>
  </si>
  <si>
    <t>D66</t>
  </si>
  <si>
    <t>4-25-5-1</t>
  </si>
  <si>
    <t>D67</t>
  </si>
  <si>
    <t>4-61-15-5</t>
  </si>
  <si>
    <t>D68</t>
  </si>
  <si>
    <t>4-1-12-1</t>
  </si>
  <si>
    <t>D68C</t>
  </si>
  <si>
    <t>D69</t>
  </si>
  <si>
    <t>4-1-15-3</t>
  </si>
  <si>
    <t>D69C</t>
  </si>
  <si>
    <t>D70</t>
  </si>
  <si>
    <t>4-91-4-1</t>
  </si>
  <si>
    <t>D71</t>
  </si>
  <si>
    <t>4-31-8-5</t>
  </si>
  <si>
    <t>D72</t>
  </si>
  <si>
    <t>4-33-5-3</t>
  </si>
  <si>
    <t>D73</t>
  </si>
  <si>
    <t>5-28-8-5</t>
  </si>
  <si>
    <t>D74</t>
  </si>
  <si>
    <t>5-50-12-3</t>
  </si>
  <si>
    <t>D75</t>
  </si>
  <si>
    <t>5-92-12-4</t>
  </si>
  <si>
    <t>D76</t>
  </si>
  <si>
    <t>5-9-12-5</t>
  </si>
  <si>
    <t>Browning?</t>
  </si>
  <si>
    <t>D77</t>
  </si>
  <si>
    <t>5-35-8-1</t>
  </si>
  <si>
    <t>D78</t>
  </si>
  <si>
    <t>5-100-8-3</t>
  </si>
  <si>
    <t>leaf</t>
  </si>
  <si>
    <t>D79</t>
  </si>
  <si>
    <t>5-45-8-4</t>
  </si>
  <si>
    <t>2x (1/4) leaf</t>
  </si>
  <si>
    <t>D79C</t>
  </si>
  <si>
    <t>D80</t>
  </si>
  <si>
    <t>5-1-12-1</t>
  </si>
  <si>
    <t>frag</t>
  </si>
  <si>
    <t>D81</t>
  </si>
  <si>
    <t>5-31-12-2</t>
  </si>
  <si>
    <t>D81C</t>
  </si>
  <si>
    <t>D82</t>
  </si>
  <si>
    <t>5-92-8-2</t>
  </si>
  <si>
    <t>4 leaves</t>
  </si>
  <si>
    <t>D83</t>
  </si>
  <si>
    <t>5-10-1-2</t>
  </si>
  <si>
    <t>??????</t>
  </si>
  <si>
    <t>D84</t>
  </si>
  <si>
    <t>5-74-8-2</t>
  </si>
  <si>
    <t>1 Disc 1/2 Yellow</t>
  </si>
  <si>
    <t>D85</t>
  </si>
  <si>
    <t>5-92-7-2</t>
  </si>
  <si>
    <t>Slight Chlorosis</t>
  </si>
  <si>
    <t>D86</t>
  </si>
  <si>
    <t>5-91-15-1</t>
  </si>
  <si>
    <t>D86C</t>
  </si>
  <si>
    <t>1+frag</t>
  </si>
  <si>
    <t>D87</t>
  </si>
  <si>
    <t>5-5-4-4</t>
  </si>
  <si>
    <t>D88</t>
  </si>
  <si>
    <t>5-9-15-2</t>
  </si>
  <si>
    <t>D89</t>
  </si>
  <si>
    <t>5-6-4-3</t>
  </si>
  <si>
    <t>Red Spot</t>
  </si>
  <si>
    <t>D90</t>
  </si>
  <si>
    <t>5-25-1-3</t>
  </si>
  <si>
    <t>Brown Spots (Red)</t>
  </si>
  <si>
    <t>D91</t>
  </si>
  <si>
    <t>5-25-15-3</t>
  </si>
  <si>
    <t>D92</t>
  </si>
  <si>
    <t>5-98-15-4</t>
  </si>
  <si>
    <t>frags</t>
  </si>
  <si>
    <t>D93</t>
  </si>
  <si>
    <t>5-9-4-5</t>
  </si>
  <si>
    <t>D94</t>
  </si>
  <si>
    <t>5-18-4-1</t>
  </si>
  <si>
    <t>D95</t>
  </si>
  <si>
    <t>5-9-4-2</t>
  </si>
  <si>
    <t>D96</t>
  </si>
  <si>
    <t>5-85-15-5</t>
  </si>
  <si>
    <t>ROW.NUM</t>
  </si>
  <si>
    <t>leaf.id</t>
  </si>
  <si>
    <t>temp.id</t>
  </si>
  <si>
    <t>mt.id</t>
  </si>
  <si>
    <t>full.mt.id</t>
  </si>
  <si>
    <t>CFU</t>
  </si>
  <si>
    <t>dil #</t>
  </si>
  <si>
    <t>hue</t>
  </si>
  <si>
    <t>size</t>
  </si>
  <si>
    <t>margins</t>
  </si>
  <si>
    <t>finish</t>
  </si>
  <si>
    <t>opac</t>
  </si>
  <si>
    <t>sid+?</t>
  </si>
  <si>
    <t>pap+?</t>
  </si>
  <si>
    <t>eps+?</t>
  </si>
  <si>
    <t>streaked?</t>
  </si>
  <si>
    <t>uL plated</t>
  </si>
  <si>
    <t>CFU/ml</t>
  </si>
  <si>
    <t>CFU/g</t>
  </si>
  <si>
    <t>leaf.mass</t>
  </si>
  <si>
    <t>log.CFU.g</t>
  </si>
  <si>
    <t>6.TX.C1.4</t>
  </si>
  <si>
    <t>A</t>
  </si>
  <si>
    <t>001A</t>
  </si>
  <si>
    <t>OW</t>
  </si>
  <si>
    <t>SOFT</t>
  </si>
  <si>
    <t>ES</t>
  </si>
  <si>
    <t>COUNTUNIQUE of mt.id</t>
  </si>
  <si>
    <t>B</t>
  </si>
  <si>
    <t>001B</t>
  </si>
  <si>
    <t>W</t>
  </si>
  <si>
    <t>XL</t>
  </si>
  <si>
    <t>WRINKLY</t>
  </si>
  <si>
    <t>white spreader</t>
  </si>
  <si>
    <t>001C</t>
  </si>
  <si>
    <t>S</t>
  </si>
  <si>
    <t>CRISP</t>
  </si>
  <si>
    <t>GL</t>
  </si>
  <si>
    <t>001D</t>
  </si>
  <si>
    <t>ORANGE</t>
  </si>
  <si>
    <t>5.TX.C1.8</t>
  </si>
  <si>
    <t>re-streaked to separate; two types (A/B)</t>
  </si>
  <si>
    <t>2.M.C1.5</t>
  </si>
  <si>
    <t>003A</t>
  </si>
  <si>
    <t>003B</t>
  </si>
  <si>
    <t>OY</t>
  </si>
  <si>
    <t>RATHAYIBACTER? FRIED EGGS!</t>
  </si>
  <si>
    <t>1.M.A1.8</t>
  </si>
  <si>
    <t>004A</t>
  </si>
  <si>
    <t>004B</t>
  </si>
  <si>
    <t>004C</t>
  </si>
  <si>
    <t>6.TX.B1.9</t>
  </si>
  <si>
    <t>re-streaked to separate; one type (A)</t>
  </si>
  <si>
    <t>3.M.D1.?</t>
  </si>
  <si>
    <t>006A</t>
  </si>
  <si>
    <t>3.M.C1.9</t>
  </si>
  <si>
    <t>007A</t>
  </si>
  <si>
    <t>2.TX.A1.?</t>
  </si>
  <si>
    <t>008A</t>
  </si>
  <si>
    <t>008B</t>
  </si>
  <si>
    <t>YEL/ORANGE</t>
  </si>
  <si>
    <t>CORAL-SHAPED! LIKE 34E</t>
  </si>
  <si>
    <t>5.TX.C2.3</t>
  </si>
  <si>
    <t>009A</t>
  </si>
  <si>
    <t>2.TX.B1.6</t>
  </si>
  <si>
    <t>010A</t>
  </si>
  <si>
    <t>not a dilution.. not as above</t>
  </si>
  <si>
    <t>010B</t>
  </si>
  <si>
    <t>no cells at all</t>
  </si>
  <si>
    <t>2.M.D1.11</t>
  </si>
  <si>
    <t>011A</t>
  </si>
  <si>
    <t>1.M.D1.4</t>
  </si>
  <si>
    <t>26.C.A1.5</t>
  </si>
  <si>
    <t>037A</t>
  </si>
  <si>
    <t>WHISPY</t>
  </si>
  <si>
    <t>P.VIR (22B-LIKE)</t>
  </si>
  <si>
    <t>26.TX.D1.4</t>
  </si>
  <si>
    <t>038A</t>
  </si>
  <si>
    <t>038B</t>
  </si>
  <si>
    <t>P.SYR (DARKER)</t>
  </si>
  <si>
    <t>038C</t>
  </si>
  <si>
    <t>SM</t>
  </si>
  <si>
    <t>ES/MATTE</t>
  </si>
  <si>
    <t>COLUMNAR CANDY THINGIES</t>
  </si>
  <si>
    <t>D–G</t>
  </si>
  <si>
    <t>ORANGE/YEL/W</t>
  </si>
  <si>
    <t>ALL 4 OTHER TYPES</t>
  </si>
  <si>
    <t>31.TX.A1.7</t>
  </si>
  <si>
    <t>039A</t>
  </si>
  <si>
    <t>YELLOW</t>
  </si>
  <si>
    <t>LOOKS LIKE SPHINGO</t>
  </si>
  <si>
    <t>039B</t>
  </si>
  <si>
    <t>PEACH</t>
  </si>
  <si>
    <t>26.TX.?.12</t>
  </si>
  <si>
    <t>040A</t>
  </si>
  <si>
    <t>FUZZY</t>
  </si>
  <si>
    <t>GHOST SPREADER PS</t>
  </si>
  <si>
    <t>040B</t>
  </si>
  <si>
    <t>NON-DESCRIPT OW PS-LIKE</t>
  </si>
  <si>
    <t>040C</t>
  </si>
  <si>
    <t>SPHINGO?</t>
  </si>
  <si>
    <t>040D</t>
  </si>
  <si>
    <t>DIFF SPHINGO?</t>
  </si>
  <si>
    <t>31.C.C1.11</t>
  </si>
  <si>
    <t>041A</t>
  </si>
  <si>
    <t>232'</t>
  </si>
  <si>
    <t>232''</t>
  </si>
  <si>
    <t>BIG MAMMA SPREADER</t>
  </si>
  <si>
    <t>B–D</t>
  </si>
  <si>
    <t>YELLOW/WHITE</t>
  </si>
  <si>
    <t>NONE CULTURED</t>
  </si>
  <si>
    <t>31.C.B1.7</t>
  </si>
  <si>
    <t>043A</t>
  </si>
  <si>
    <t>PS-LIKE</t>
  </si>
  <si>
    <t>043B</t>
  </si>
  <si>
    <t>SECOND LOOK!</t>
  </si>
  <si>
    <t>CREAM/YELLOW</t>
  </si>
  <si>
    <t>RATHAYIBACTER?</t>
  </si>
  <si>
    <t>SAMPLE.ID</t>
  </si>
  <si>
    <t>HAS.PELLET</t>
  </si>
  <si>
    <t>DID.NOT.GROW</t>
  </si>
  <si>
    <t>100A</t>
  </si>
  <si>
    <t>100B</t>
  </si>
  <si>
    <t>100C</t>
  </si>
  <si>
    <t>100D</t>
  </si>
  <si>
    <t>101A</t>
  </si>
  <si>
    <t>103A</t>
  </si>
  <si>
    <t>103B</t>
  </si>
  <si>
    <t>103C</t>
  </si>
  <si>
    <t>103D</t>
  </si>
  <si>
    <t>104A</t>
  </si>
  <si>
    <t>104B</t>
  </si>
  <si>
    <t>105A</t>
  </si>
  <si>
    <t>105B</t>
  </si>
  <si>
    <t>105C</t>
  </si>
  <si>
    <t>105D</t>
  </si>
  <si>
    <t>105E</t>
  </si>
  <si>
    <t>105F</t>
  </si>
  <si>
    <t>043C</t>
  </si>
  <si>
    <t>107A</t>
  </si>
  <si>
    <t>ORANGE/YELLOW</t>
  </si>
  <si>
    <t>107B</t>
  </si>
  <si>
    <t>107C</t>
  </si>
  <si>
    <t>107D</t>
  </si>
  <si>
    <t>107E</t>
  </si>
  <si>
    <t>109A</t>
  </si>
  <si>
    <t>109B</t>
  </si>
  <si>
    <t>109C</t>
  </si>
  <si>
    <t>109D</t>
  </si>
  <si>
    <t>109E</t>
  </si>
  <si>
    <t>109F</t>
  </si>
  <si>
    <t>109G</t>
  </si>
  <si>
    <t>111A</t>
  </si>
  <si>
    <t>112A</t>
  </si>
  <si>
    <t>112B</t>
  </si>
  <si>
    <t>112C</t>
  </si>
  <si>
    <t>115A</t>
  </si>
  <si>
    <t>115B</t>
  </si>
  <si>
    <t>115C</t>
  </si>
  <si>
    <t>115D</t>
  </si>
  <si>
    <t>117A</t>
  </si>
  <si>
    <t>117B</t>
  </si>
  <si>
    <t>117C</t>
  </si>
  <si>
    <t>117D</t>
  </si>
  <si>
    <t>118A</t>
  </si>
  <si>
    <t>118B</t>
  </si>
  <si>
    <t>118C</t>
  </si>
  <si>
    <t>118D</t>
  </si>
  <si>
    <t>119A</t>
  </si>
  <si>
    <t>119B</t>
  </si>
  <si>
    <t>119C</t>
  </si>
  <si>
    <t>120A</t>
  </si>
  <si>
    <t>120B</t>
  </si>
  <si>
    <t>120C</t>
  </si>
  <si>
    <t>120D</t>
  </si>
  <si>
    <t>120E</t>
  </si>
  <si>
    <t>121A</t>
  </si>
  <si>
    <t>121B</t>
  </si>
  <si>
    <t>121C</t>
  </si>
  <si>
    <t>122A</t>
  </si>
  <si>
    <t>122B</t>
  </si>
  <si>
    <t>122C</t>
  </si>
  <si>
    <t>122D</t>
  </si>
  <si>
    <t>122E</t>
  </si>
  <si>
    <t>123A</t>
  </si>
  <si>
    <t>123B</t>
  </si>
  <si>
    <t>123C</t>
  </si>
  <si>
    <t>124A</t>
  </si>
  <si>
    <t>124B</t>
  </si>
  <si>
    <t>124C</t>
  </si>
  <si>
    <t>124D</t>
  </si>
  <si>
    <t>124E</t>
  </si>
  <si>
    <t>124F</t>
  </si>
  <si>
    <t>125A</t>
  </si>
  <si>
    <t>043D</t>
  </si>
  <si>
    <t>125B</t>
  </si>
  <si>
    <t>126A</t>
  </si>
  <si>
    <t>126B</t>
  </si>
  <si>
    <t>127A</t>
  </si>
  <si>
    <t>127B</t>
  </si>
  <si>
    <t>127C</t>
  </si>
  <si>
    <t>127D</t>
  </si>
  <si>
    <t>127E</t>
  </si>
  <si>
    <t>127F</t>
  </si>
  <si>
    <t>128A</t>
  </si>
  <si>
    <t>128B</t>
  </si>
  <si>
    <t>128C</t>
  </si>
  <si>
    <t>129A</t>
  </si>
  <si>
    <t>129B</t>
  </si>
  <si>
    <t>129C</t>
  </si>
  <si>
    <t>129D</t>
  </si>
  <si>
    <t>131A</t>
  </si>
  <si>
    <t>131B</t>
  </si>
  <si>
    <t>131C</t>
  </si>
  <si>
    <t>131D</t>
  </si>
  <si>
    <t>132A</t>
  </si>
  <si>
    <t>132B</t>
  </si>
  <si>
    <t>132C</t>
  </si>
  <si>
    <t>132D</t>
  </si>
  <si>
    <t>132E</t>
  </si>
  <si>
    <t>132F</t>
  </si>
  <si>
    <t>132G</t>
  </si>
  <si>
    <t>132H</t>
  </si>
  <si>
    <t>133A</t>
  </si>
  <si>
    <t>133B</t>
  </si>
  <si>
    <t>133C</t>
  </si>
  <si>
    <t>133D</t>
  </si>
  <si>
    <t>134A</t>
  </si>
  <si>
    <t>134B</t>
  </si>
  <si>
    <t>134C</t>
  </si>
  <si>
    <t>134D</t>
  </si>
  <si>
    <t>134E</t>
  </si>
  <si>
    <t>135A</t>
  </si>
  <si>
    <t>E</t>
  </si>
  <si>
    <t>135B</t>
  </si>
  <si>
    <t>136A</t>
  </si>
  <si>
    <t>136B</t>
  </si>
  <si>
    <t>043E</t>
  </si>
  <si>
    <t>136C</t>
  </si>
  <si>
    <t>136D</t>
  </si>
  <si>
    <t>136E</t>
  </si>
  <si>
    <t>139A</t>
  </si>
  <si>
    <t>DRAB YELLOW</t>
  </si>
  <si>
    <t>139B</t>
  </si>
  <si>
    <t>139C</t>
  </si>
  <si>
    <t>139D</t>
  </si>
  <si>
    <t>141A</t>
  </si>
  <si>
    <t>141B</t>
  </si>
  <si>
    <t>141C</t>
  </si>
  <si>
    <t>143A</t>
  </si>
  <si>
    <t>143B</t>
  </si>
  <si>
    <t>143C</t>
  </si>
  <si>
    <t>143D</t>
  </si>
  <si>
    <t>145A</t>
  </si>
  <si>
    <t>145B</t>
  </si>
  <si>
    <t>145C</t>
  </si>
  <si>
    <t>146A</t>
  </si>
  <si>
    <t>146B</t>
  </si>
  <si>
    <t>146C</t>
  </si>
  <si>
    <t>147A</t>
  </si>
  <si>
    <t>147B</t>
  </si>
  <si>
    <t>147C</t>
  </si>
  <si>
    <t>147D</t>
  </si>
  <si>
    <t>148A</t>
  </si>
  <si>
    <t>148B</t>
  </si>
  <si>
    <t>150A</t>
  </si>
  <si>
    <t>151A</t>
  </si>
  <si>
    <t>152A</t>
  </si>
  <si>
    <t>152B</t>
  </si>
  <si>
    <t>152C</t>
  </si>
  <si>
    <t>152D</t>
  </si>
  <si>
    <t>155A</t>
  </si>
  <si>
    <t>156A</t>
  </si>
  <si>
    <t>156B</t>
  </si>
  <si>
    <t>156C</t>
  </si>
  <si>
    <t>31.C.A1.13</t>
  </si>
  <si>
    <t>156D</t>
  </si>
  <si>
    <t>156E</t>
  </si>
  <si>
    <t>044A</t>
  </si>
  <si>
    <t>157A</t>
  </si>
  <si>
    <t>157B</t>
  </si>
  <si>
    <t>157C</t>
  </si>
  <si>
    <t>157D</t>
  </si>
  <si>
    <t>157E</t>
  </si>
  <si>
    <t>158A</t>
  </si>
  <si>
    <t>158B</t>
  </si>
  <si>
    <t>158C</t>
  </si>
  <si>
    <t>158D</t>
  </si>
  <si>
    <t>158E</t>
  </si>
  <si>
    <t>158F</t>
  </si>
  <si>
    <t>158G</t>
  </si>
  <si>
    <t>160A</t>
  </si>
  <si>
    <t>160B</t>
  </si>
  <si>
    <t>161A</t>
  </si>
  <si>
    <t>161B</t>
  </si>
  <si>
    <t>161C</t>
  </si>
  <si>
    <t>161D</t>
  </si>
  <si>
    <t>161E</t>
  </si>
  <si>
    <t>161F</t>
  </si>
  <si>
    <t>162A</t>
  </si>
  <si>
    <t>163A</t>
  </si>
  <si>
    <t>163B</t>
  </si>
  <si>
    <t>164A</t>
  </si>
  <si>
    <t>164B</t>
  </si>
  <si>
    <t>164C</t>
  </si>
  <si>
    <t>164D</t>
  </si>
  <si>
    <t>164E</t>
  </si>
  <si>
    <t>164F</t>
  </si>
  <si>
    <t>165A</t>
  </si>
  <si>
    <t>165B</t>
  </si>
  <si>
    <t>166A</t>
  </si>
  <si>
    <t>167A</t>
  </si>
  <si>
    <t>167B</t>
  </si>
  <si>
    <t>167C</t>
  </si>
  <si>
    <t>170A</t>
  </si>
  <si>
    <t>170B</t>
  </si>
  <si>
    <t>170C</t>
  </si>
  <si>
    <t>170D</t>
  </si>
  <si>
    <t>172A</t>
  </si>
  <si>
    <t>172B</t>
  </si>
  <si>
    <t>172C</t>
  </si>
  <si>
    <t>172D</t>
  </si>
  <si>
    <t>172E</t>
  </si>
  <si>
    <t>172F</t>
  </si>
  <si>
    <t>173A</t>
  </si>
  <si>
    <t>173B</t>
  </si>
  <si>
    <t>174A</t>
  </si>
  <si>
    <t>174B</t>
  </si>
  <si>
    <t>174C</t>
  </si>
  <si>
    <t>177A</t>
  </si>
  <si>
    <t>177B</t>
  </si>
  <si>
    <t>044B</t>
  </si>
  <si>
    <t>177C</t>
  </si>
  <si>
    <t>178A</t>
  </si>
  <si>
    <t>179A</t>
  </si>
  <si>
    <t>179B</t>
  </si>
  <si>
    <t>179C</t>
  </si>
  <si>
    <t>181A</t>
  </si>
  <si>
    <t>181B</t>
  </si>
  <si>
    <t>182A</t>
  </si>
  <si>
    <t>182B</t>
  </si>
  <si>
    <t>182C</t>
  </si>
  <si>
    <t>182D</t>
  </si>
  <si>
    <t>182E</t>
  </si>
  <si>
    <t>183A</t>
  </si>
  <si>
    <t>184A</t>
  </si>
  <si>
    <t>SPHINGO? SECOND LOOK!</t>
  </si>
  <si>
    <t>184B</t>
  </si>
  <si>
    <t>186A</t>
  </si>
  <si>
    <t>186B</t>
  </si>
  <si>
    <t>187A</t>
  </si>
  <si>
    <t>189A</t>
  </si>
  <si>
    <t>189B</t>
  </si>
  <si>
    <t>189C</t>
  </si>
  <si>
    <t>189D</t>
  </si>
  <si>
    <t>190A</t>
  </si>
  <si>
    <t>190B</t>
  </si>
  <si>
    <t>190C</t>
  </si>
  <si>
    <t>190D</t>
  </si>
  <si>
    <t>190E</t>
  </si>
  <si>
    <t>192A</t>
  </si>
  <si>
    <t>192B</t>
  </si>
  <si>
    <t>192C</t>
  </si>
  <si>
    <t>192D</t>
  </si>
  <si>
    <t>192E</t>
  </si>
  <si>
    <t>192F</t>
  </si>
  <si>
    <t>193A</t>
  </si>
  <si>
    <t>193B</t>
  </si>
  <si>
    <t>193C</t>
  </si>
  <si>
    <t>194A</t>
  </si>
  <si>
    <t>194B</t>
  </si>
  <si>
    <t>194C</t>
  </si>
  <si>
    <t>194D</t>
  </si>
  <si>
    <t>194E</t>
  </si>
  <si>
    <t>194F</t>
  </si>
  <si>
    <t>044C</t>
  </si>
  <si>
    <t>199A</t>
  </si>
  <si>
    <t>199B</t>
  </si>
  <si>
    <t>S/SM</t>
  </si>
  <si>
    <t>200A</t>
  </si>
  <si>
    <t>200B</t>
  </si>
  <si>
    <t>201A</t>
  </si>
  <si>
    <t>201B</t>
  </si>
  <si>
    <t>201C</t>
  </si>
  <si>
    <t>202A</t>
  </si>
  <si>
    <t>202B</t>
  </si>
  <si>
    <t>202C</t>
  </si>
  <si>
    <t>202D</t>
  </si>
  <si>
    <t>204A</t>
  </si>
  <si>
    <t>205A</t>
  </si>
  <si>
    <t>205B</t>
  </si>
  <si>
    <t>205C</t>
  </si>
  <si>
    <t>205D</t>
  </si>
  <si>
    <t>205E</t>
  </si>
  <si>
    <t>207A</t>
  </si>
  <si>
    <t>207B</t>
  </si>
  <si>
    <t>207C</t>
  </si>
  <si>
    <t>209A</t>
  </si>
  <si>
    <t>209B</t>
  </si>
  <si>
    <t>209C</t>
  </si>
  <si>
    <t>044D</t>
  </si>
  <si>
    <t>210A</t>
  </si>
  <si>
    <t>211A</t>
  </si>
  <si>
    <t>211B</t>
  </si>
  <si>
    <t>211C</t>
  </si>
  <si>
    <t>212A</t>
  </si>
  <si>
    <t>212B</t>
  </si>
  <si>
    <t>213A</t>
  </si>
  <si>
    <t>214A</t>
  </si>
  <si>
    <t>214B</t>
  </si>
  <si>
    <t>214C</t>
  </si>
  <si>
    <t>215A</t>
  </si>
  <si>
    <t>216A</t>
  </si>
  <si>
    <t>216B</t>
  </si>
  <si>
    <t>217A</t>
  </si>
  <si>
    <t>217B</t>
  </si>
  <si>
    <t>217C</t>
  </si>
  <si>
    <t>218A</t>
  </si>
  <si>
    <t>219A</t>
  </si>
  <si>
    <t>219B</t>
  </si>
  <si>
    <t>219C</t>
  </si>
  <si>
    <t>219D</t>
  </si>
  <si>
    <t>220A</t>
  </si>
  <si>
    <t>220B</t>
  </si>
  <si>
    <t>220C</t>
  </si>
  <si>
    <t>221A</t>
  </si>
  <si>
    <t>221B</t>
  </si>
  <si>
    <t>222A</t>
  </si>
  <si>
    <t>222B</t>
  </si>
  <si>
    <t>222C</t>
  </si>
  <si>
    <t>222D</t>
  </si>
  <si>
    <t>224A</t>
  </si>
  <si>
    <t>224B</t>
  </si>
  <si>
    <t>224C</t>
  </si>
  <si>
    <t>224D</t>
  </si>
  <si>
    <t>044E</t>
  </si>
  <si>
    <t>227A</t>
  </si>
  <si>
    <t>227B</t>
  </si>
  <si>
    <t>227C</t>
  </si>
  <si>
    <t>227D</t>
  </si>
  <si>
    <t>227E</t>
  </si>
  <si>
    <t>231A</t>
  </si>
  <si>
    <t>231B</t>
  </si>
  <si>
    <t>231C</t>
  </si>
  <si>
    <t>231D</t>
  </si>
  <si>
    <t>231E</t>
  </si>
  <si>
    <t>232'C</t>
  </si>
  <si>
    <t>232A</t>
  </si>
  <si>
    <t>232B</t>
  </si>
  <si>
    <t>234A</t>
  </si>
  <si>
    <t>234B</t>
  </si>
  <si>
    <t>234C</t>
  </si>
  <si>
    <t>237A</t>
  </si>
  <si>
    <t>237B</t>
  </si>
  <si>
    <t>237C</t>
  </si>
  <si>
    <t>237D</t>
  </si>
  <si>
    <t>237E</t>
  </si>
  <si>
    <t>238A</t>
  </si>
  <si>
    <t>238B</t>
  </si>
  <si>
    <t>238C</t>
  </si>
  <si>
    <t>238D</t>
  </si>
  <si>
    <t>238E</t>
  </si>
  <si>
    <t>241A</t>
  </si>
  <si>
    <t>241B</t>
  </si>
  <si>
    <t>241C</t>
  </si>
  <si>
    <t>43E</t>
  </si>
  <si>
    <t>44A</t>
  </si>
  <si>
    <t>44B</t>
  </si>
  <si>
    <t>44C</t>
  </si>
  <si>
    <t>44D</t>
  </si>
  <si>
    <t>44E</t>
  </si>
  <si>
    <t>50A</t>
  </si>
  <si>
    <t>50B</t>
  </si>
  <si>
    <t>52A</t>
  </si>
  <si>
    <t>55A</t>
  </si>
  <si>
    <t>55B</t>
  </si>
  <si>
    <t>55C</t>
  </si>
  <si>
    <t>55D</t>
  </si>
  <si>
    <t>55E</t>
  </si>
  <si>
    <t>57A</t>
  </si>
  <si>
    <t>57B</t>
  </si>
  <si>
    <t>61A</t>
  </si>
  <si>
    <t>61B</t>
  </si>
  <si>
    <t>61C</t>
  </si>
  <si>
    <t>61D</t>
  </si>
  <si>
    <t>61E</t>
  </si>
  <si>
    <t>61F</t>
  </si>
  <si>
    <t>65A</t>
  </si>
  <si>
    <t>65B</t>
  </si>
  <si>
    <t>65C</t>
  </si>
  <si>
    <t>70A</t>
  </si>
  <si>
    <t>70B</t>
  </si>
  <si>
    <t>72A</t>
  </si>
  <si>
    <t>72B</t>
  </si>
  <si>
    <t>72C</t>
  </si>
  <si>
    <t>73A</t>
  </si>
  <si>
    <t>73B</t>
  </si>
  <si>
    <t>73C</t>
  </si>
  <si>
    <t>73D</t>
  </si>
  <si>
    <t>73E</t>
  </si>
  <si>
    <t>74A</t>
  </si>
  <si>
    <t>74B</t>
  </si>
  <si>
    <t>75A</t>
  </si>
  <si>
    <t>76A</t>
  </si>
  <si>
    <t>77A</t>
  </si>
  <si>
    <t>77B</t>
  </si>
  <si>
    <t>81A</t>
  </si>
  <si>
    <t>81B</t>
  </si>
  <si>
    <t>81C</t>
  </si>
  <si>
    <t>81D</t>
  </si>
  <si>
    <t>82A</t>
  </si>
  <si>
    <t>82B</t>
  </si>
  <si>
    <t>82C</t>
  </si>
  <si>
    <t>82D</t>
  </si>
  <si>
    <t>83A</t>
  </si>
  <si>
    <t>83B</t>
  </si>
  <si>
    <t>83C</t>
  </si>
  <si>
    <t>83D</t>
  </si>
  <si>
    <t>84A</t>
  </si>
  <si>
    <t>84B</t>
  </si>
  <si>
    <t>84C</t>
  </si>
  <si>
    <t>84D</t>
  </si>
  <si>
    <t>85A</t>
  </si>
  <si>
    <t>85B</t>
  </si>
  <si>
    <t>85C</t>
  </si>
  <si>
    <t>85D</t>
  </si>
  <si>
    <t>91A</t>
  </si>
  <si>
    <t>91B</t>
  </si>
  <si>
    <t>91C</t>
  </si>
  <si>
    <t>92A</t>
  </si>
  <si>
    <t>93A</t>
  </si>
  <si>
    <t>93B</t>
  </si>
  <si>
    <t>95A</t>
  </si>
  <si>
    <t>97A</t>
  </si>
  <si>
    <t>97B</t>
  </si>
  <si>
    <t>98A</t>
  </si>
  <si>
    <t>98B</t>
  </si>
  <si>
    <t>050A</t>
  </si>
  <si>
    <t>050B</t>
  </si>
  <si>
    <t>W/OW</t>
  </si>
  <si>
    <t>052A</t>
  </si>
  <si>
    <t>ML</t>
  </si>
  <si>
    <t>P.VIR (~22B)</t>
  </si>
  <si>
    <t>055A</t>
  </si>
  <si>
    <t>PFLUO-LIKE (~33E)</t>
  </si>
  <si>
    <t>055B</t>
  </si>
  <si>
    <t>055C</t>
  </si>
  <si>
    <t>055D</t>
  </si>
  <si>
    <t>P.VIR (~22B); SECOND LOOK!</t>
  </si>
  <si>
    <t>055E</t>
  </si>
  <si>
    <t>sample.id</t>
  </si>
  <si>
    <t>plate.num</t>
  </si>
  <si>
    <t>text.in.list?</t>
  </si>
  <si>
    <t>plate1</t>
  </si>
  <si>
    <t>35.TX.12</t>
  </si>
  <si>
    <t>057A</t>
  </si>
  <si>
    <t>F</t>
  </si>
  <si>
    <t>(s) re-examined from pg.2 (2)</t>
  </si>
  <si>
    <t>ES/GL</t>
  </si>
  <si>
    <t>THE LOOKALIKE!</t>
  </si>
  <si>
    <t>25.TX.12</t>
  </si>
  <si>
    <t>057B</t>
  </si>
  <si>
    <t>(s) fried egg</t>
  </si>
  <si>
    <t>36.C/N.C1</t>
  </si>
  <si>
    <t>061A</t>
  </si>
  <si>
    <t>F/CR.</t>
  </si>
  <si>
    <t>(s)</t>
  </si>
  <si>
    <t>073E</t>
  </si>
  <si>
    <t>061B</t>
  </si>
  <si>
    <t>YELLOW CREAM</t>
  </si>
  <si>
    <t>S/M</t>
  </si>
  <si>
    <t>G.</t>
  </si>
  <si>
    <t>(s) Slightly looser</t>
  </si>
  <si>
    <t>061C</t>
  </si>
  <si>
    <t>CR.</t>
  </si>
  <si>
    <t>061D</t>
  </si>
  <si>
    <t>BRIGHT YELLOW</t>
  </si>
  <si>
    <t>GL.</t>
  </si>
  <si>
    <t>081B</t>
  </si>
  <si>
    <t>061E</t>
  </si>
  <si>
    <t>Orange</t>
  </si>
  <si>
    <t>(s) sphingo!</t>
  </si>
  <si>
    <t>061F</t>
  </si>
  <si>
    <t>White</t>
  </si>
  <si>
    <t>35.C.A1</t>
  </si>
  <si>
    <t>065A</t>
  </si>
  <si>
    <t>Bri. Yellow</t>
  </si>
  <si>
    <t>065B</t>
  </si>
  <si>
    <t>Off Yellow</t>
  </si>
  <si>
    <t>Fuzzy</t>
  </si>
  <si>
    <t>065C</t>
  </si>
  <si>
    <t>M/L</t>
  </si>
  <si>
    <t>070A</t>
  </si>
  <si>
    <t>084B</t>
  </si>
  <si>
    <t>070B</t>
  </si>
  <si>
    <t>072A</t>
  </si>
  <si>
    <t>P.VIR AND P.FLUO-LIKE..</t>
  </si>
  <si>
    <t>072B</t>
  </si>
  <si>
    <t>072C</t>
  </si>
  <si>
    <t>DARK YELLOW</t>
  </si>
  <si>
    <t>073A</t>
  </si>
  <si>
    <t>THE LOOKALIKE</t>
  </si>
  <si>
    <t>073B</t>
  </si>
  <si>
    <t>073C</t>
  </si>
  <si>
    <t>PIMPLE; NON-34E-LIKE?</t>
  </si>
  <si>
    <t>073D</t>
  </si>
  <si>
    <t>KIND OF ELASTIC/CRISPY</t>
  </si>
  <si>
    <t>074A</t>
  </si>
  <si>
    <t>232B2</t>
  </si>
  <si>
    <t>232C2</t>
  </si>
  <si>
    <t>074B</t>
  </si>
  <si>
    <t>P.VIR-LIKE</t>
  </si>
  <si>
    <t>075A</t>
  </si>
  <si>
    <t>076A</t>
  </si>
  <si>
    <t>232A2</t>
  </si>
  <si>
    <t>077A</t>
  </si>
  <si>
    <t>077B</t>
  </si>
  <si>
    <t>10.C.D1</t>
  </si>
  <si>
    <t>081A</t>
  </si>
  <si>
    <t>B. Yellow</t>
  </si>
  <si>
    <t>081C</t>
  </si>
  <si>
    <t>081D</t>
  </si>
  <si>
    <t>10.C.C1</t>
  </si>
  <si>
    <t>082A</t>
  </si>
  <si>
    <t>FUZZY/WRINKLY</t>
  </si>
  <si>
    <t>(s) fried egg?</t>
  </si>
  <si>
    <t>144B</t>
  </si>
  <si>
    <t>082B</t>
  </si>
  <si>
    <t>F.</t>
  </si>
  <si>
    <t>082C</t>
  </si>
  <si>
    <t>082D</t>
  </si>
  <si>
    <t>Yellow/G</t>
  </si>
  <si>
    <t>(s) loose</t>
  </si>
  <si>
    <t>ALL OTHERS</t>
  </si>
  <si>
    <t>(n)</t>
  </si>
  <si>
    <t>10.C.B1</t>
  </si>
  <si>
    <t>083A</t>
  </si>
  <si>
    <t>129C1</t>
  </si>
  <si>
    <t>plate 2</t>
  </si>
  <si>
    <t>083B</t>
  </si>
  <si>
    <t>y?</t>
  </si>
  <si>
    <t>083C</t>
  </si>
  <si>
    <t>Yellow</t>
  </si>
  <si>
    <t>083D</t>
  </si>
  <si>
    <t>Orange/Pch</t>
  </si>
  <si>
    <t>(s) less orange than sphingo</t>
  </si>
  <si>
    <t>10.C.A1</t>
  </si>
  <si>
    <t>084A</t>
  </si>
  <si>
    <t>(s) ps like</t>
  </si>
  <si>
    <t>Wrinkly</t>
  </si>
  <si>
    <t>coral-shaped!/plated</t>
  </si>
  <si>
    <t>084C</t>
  </si>
  <si>
    <t>084D</t>
  </si>
  <si>
    <t>Br. Yellow</t>
  </si>
  <si>
    <t>10.TX.D1</t>
  </si>
  <si>
    <t>085A</t>
  </si>
  <si>
    <t>BLANK</t>
  </si>
  <si>
    <t>085B</t>
  </si>
  <si>
    <t>085C</t>
  </si>
  <si>
    <t>085D</t>
  </si>
  <si>
    <t>None</t>
  </si>
  <si>
    <t>091A</t>
  </si>
  <si>
    <t>Yellow/Cr</t>
  </si>
  <si>
    <t>(s) maybe same</t>
  </si>
  <si>
    <t>091B</t>
  </si>
  <si>
    <t>091C</t>
  </si>
  <si>
    <t>092A</t>
  </si>
  <si>
    <t>(s) concentric rings..</t>
  </si>
  <si>
    <t>093A</t>
  </si>
  <si>
    <t>093B</t>
  </si>
  <si>
    <t>OW/Ye</t>
  </si>
  <si>
    <t>095A</t>
  </si>
  <si>
    <t>(s) Ps-like but no siderophores</t>
  </si>
  <si>
    <t>097A</t>
  </si>
  <si>
    <t>097B</t>
  </si>
  <si>
    <t>098A</t>
  </si>
  <si>
    <t>L</t>
  </si>
  <si>
    <t>098B</t>
  </si>
  <si>
    <t>INCLUDES RATHA. AND PEDOBACTER</t>
  </si>
  <si>
    <t>OW/Cr.</t>
  </si>
  <si>
    <t>(s) Ringed slightly..</t>
  </si>
  <si>
    <t>SEVERAL</t>
  </si>
  <si>
    <t>FUNGUS-CANNOT ISOLATE; ALL NON-PS LIKE</t>
  </si>
  <si>
    <t>no colonies at all</t>
  </si>
  <si>
    <t>Whispy</t>
  </si>
  <si>
    <t>FUZZY/WHISPY</t>
  </si>
  <si>
    <t>Cr.Yellow</t>
  </si>
  <si>
    <t>n/n</t>
  </si>
  <si>
    <t>Fungus!!! Cannot culture</t>
  </si>
  <si>
    <t>good patch?</t>
  </si>
  <si>
    <t>–80.culture?</t>
  </si>
  <si>
    <t>PELLET?</t>
  </si>
  <si>
    <t>DNA?</t>
  </si>
  <si>
    <t>16S sequence?</t>
  </si>
  <si>
    <t>Notes</t>
  </si>
  <si>
    <t>OW/W</t>
  </si>
  <si>
    <t>L+</t>
  </si>
  <si>
    <t>MATTE</t>
  </si>
  <si>
    <t>Fungus!!! No Isolates</t>
  </si>
  <si>
    <t>EL</t>
  </si>
  <si>
    <t>(s) Printed dot tip. extremely elastic! sticky!</t>
  </si>
  <si>
    <t>Cream</t>
  </si>
  <si>
    <t>G</t>
  </si>
  <si>
    <t>Fungus!! No Isolates</t>
  </si>
  <si>
    <t>FWhispy</t>
  </si>
  <si>
    <t>(s) Tipped opage..</t>
  </si>
  <si>
    <t>(s) Maybe Sid+?</t>
  </si>
  <si>
    <t>--3</t>
  </si>
  <si>
    <t>(s) - Relatively more green!</t>
  </si>
  <si>
    <t>(s) Tower-like/coral</t>
  </si>
  <si>
    <t>(s) Maybe pseudomonas?</t>
  </si>
  <si>
    <t>(s) Goop Monster!</t>
  </si>
  <si>
    <t>(s) Lookalike!</t>
  </si>
  <si>
    <t>OW/Y</t>
  </si>
  <si>
    <t>ES/WRINKLY</t>
  </si>
  <si>
    <t>(s) like 34E!! Coral-Shaped..</t>
  </si>
  <si>
    <t>L++</t>
  </si>
  <si>
    <t>BIG NASTY</t>
  </si>
  <si>
    <t>(s) Fried Egg</t>
  </si>
  <si>
    <t>ALL OTHERS; TOO OVERLAIN TO ISOLATE</t>
  </si>
  <si>
    <t>plate 1</t>
  </si>
  <si>
    <t>(s) inner ring</t>
  </si>
  <si>
    <t>EL12.001</t>
  </si>
  <si>
    <t>EL12.002</t>
  </si>
  <si>
    <t>EL12.003</t>
  </si>
  <si>
    <t>EL12.004</t>
  </si>
  <si>
    <t>EL12.005</t>
  </si>
  <si>
    <t>EL12.006</t>
  </si>
  <si>
    <t>EL12.007</t>
  </si>
  <si>
    <t>EL12.008</t>
  </si>
  <si>
    <t>EL12.009</t>
  </si>
  <si>
    <t>EL12.010</t>
  </si>
  <si>
    <t>EL12.011</t>
  </si>
  <si>
    <t>EL12.012</t>
  </si>
  <si>
    <t>EL12.038</t>
  </si>
  <si>
    <t>EL12.039</t>
  </si>
  <si>
    <t>EL12.040</t>
  </si>
  <si>
    <t>EL12.041</t>
  </si>
  <si>
    <t>EL12.042</t>
  </si>
  <si>
    <t>EL12.043</t>
  </si>
  <si>
    <t>EL12.044</t>
  </si>
  <si>
    <t>EL12.045</t>
  </si>
  <si>
    <t>EL12.046</t>
  </si>
  <si>
    <t>EL12.047</t>
  </si>
  <si>
    <t>EL12.048</t>
  </si>
  <si>
    <t>EL12.049</t>
  </si>
  <si>
    <t>EL12.050</t>
  </si>
  <si>
    <t>EL12.051</t>
  </si>
  <si>
    <t>EL12.052</t>
  </si>
  <si>
    <t>EL12.053</t>
  </si>
  <si>
    <t>EL12.054</t>
  </si>
  <si>
    <t>EL12.055</t>
  </si>
  <si>
    <t>EL12.056</t>
  </si>
  <si>
    <t>EL12.057</t>
  </si>
  <si>
    <t>EL12.058</t>
  </si>
  <si>
    <t>EL12.059</t>
  </si>
  <si>
    <t>EL12.060</t>
  </si>
  <si>
    <t>EL12.061</t>
  </si>
  <si>
    <t>EL12.062</t>
  </si>
  <si>
    <t>EL12.063</t>
  </si>
  <si>
    <t>EL12.064</t>
  </si>
  <si>
    <t>EL12.065</t>
  </si>
  <si>
    <t>EL12.066</t>
  </si>
  <si>
    <t>EL12.067</t>
  </si>
  <si>
    <t>EL12.068</t>
  </si>
  <si>
    <t>EL12.069</t>
  </si>
  <si>
    <t>EL12.070</t>
  </si>
  <si>
    <t>EL12.071</t>
  </si>
  <si>
    <t>EL12.072</t>
  </si>
  <si>
    <t>EL12.073</t>
  </si>
  <si>
    <t>EL12.074</t>
  </si>
  <si>
    <t>EL12.075</t>
  </si>
  <si>
    <t>EL12.076</t>
  </si>
  <si>
    <t>EL12.077</t>
  </si>
  <si>
    <t>EL12.078</t>
  </si>
  <si>
    <t>EL12.079</t>
  </si>
  <si>
    <t>EL12.080</t>
  </si>
  <si>
    <t>EL12.081</t>
  </si>
  <si>
    <t>EL12.082</t>
  </si>
  <si>
    <t>EL12.083</t>
  </si>
  <si>
    <t>EL12.085</t>
  </si>
  <si>
    <t>EL12.086</t>
  </si>
  <si>
    <t>EL12.087</t>
  </si>
  <si>
    <t>EL12.088</t>
  </si>
  <si>
    <t>EL12.089</t>
  </si>
  <si>
    <t>EL12.090</t>
  </si>
  <si>
    <t>EL12.091</t>
  </si>
  <si>
    <t>EL12.092</t>
  </si>
  <si>
    <t>EL12.093</t>
  </si>
  <si>
    <t>EL12.094</t>
  </si>
  <si>
    <t>EL12.095</t>
  </si>
  <si>
    <t>EL12.096</t>
  </si>
  <si>
    <t>EL12.097</t>
  </si>
  <si>
    <t>EL12.098</t>
  </si>
  <si>
    <t>EL12.099</t>
  </si>
  <si>
    <t>EL12.100</t>
  </si>
  <si>
    <t>EL12.101</t>
  </si>
  <si>
    <t>EL12.102</t>
  </si>
  <si>
    <t>EL12.103</t>
  </si>
  <si>
    <t>EL12.104</t>
  </si>
  <si>
    <t>EL12.105</t>
  </si>
  <si>
    <t>EL12.106</t>
  </si>
  <si>
    <t>EL12.107</t>
  </si>
  <si>
    <t>EL12.108</t>
  </si>
  <si>
    <t>EL12.109</t>
  </si>
  <si>
    <t>EL12.110</t>
  </si>
  <si>
    <t>H</t>
  </si>
  <si>
    <t>EL12.111</t>
  </si>
  <si>
    <t>EL12.112</t>
  </si>
  <si>
    <t>EL12.113</t>
  </si>
  <si>
    <t>EL12.114</t>
  </si>
  <si>
    <t>EL12.115</t>
  </si>
  <si>
    <t>EL12.116</t>
  </si>
  <si>
    <t>EL12.117</t>
  </si>
  <si>
    <t>EL12.118</t>
  </si>
  <si>
    <t>EL12.119</t>
  </si>
  <si>
    <t>EL12.120</t>
  </si>
  <si>
    <t>EL12.121</t>
  </si>
  <si>
    <t>EL12.122</t>
  </si>
  <si>
    <t>EL12.123</t>
  </si>
  <si>
    <t>EL12.124</t>
  </si>
  <si>
    <t>EL12.125</t>
  </si>
  <si>
    <t>EL12.126</t>
  </si>
  <si>
    <t>EL12.127</t>
  </si>
  <si>
    <t>EL12.128</t>
  </si>
  <si>
    <t>EL12.129</t>
  </si>
  <si>
    <t>EL12.130</t>
  </si>
  <si>
    <t>EL12.131</t>
  </si>
  <si>
    <t>EL12.132</t>
  </si>
  <si>
    <t>EL12.133</t>
  </si>
  <si>
    <t>EL12.134</t>
  </si>
  <si>
    <t>EL12.136</t>
  </si>
  <si>
    <t>EL12.137</t>
  </si>
  <si>
    <t>EL12.138</t>
  </si>
  <si>
    <t>EL12.139</t>
  </si>
  <si>
    <t>EL12.140</t>
  </si>
  <si>
    <t>EL12.141</t>
  </si>
  <si>
    <t>EL12.142</t>
  </si>
  <si>
    <t>EL12.143</t>
  </si>
  <si>
    <t>EL12.144</t>
  </si>
  <si>
    <t>EL12.145</t>
  </si>
  <si>
    <t>EL12.146</t>
  </si>
  <si>
    <t>EL12.147</t>
  </si>
  <si>
    <t>EL12.148</t>
  </si>
  <si>
    <t>EL12.149</t>
  </si>
  <si>
    <t>EL12.150</t>
  </si>
  <si>
    <t>EL12.151</t>
  </si>
  <si>
    <t>EL12.152</t>
  </si>
  <si>
    <t>EL12.153</t>
  </si>
  <si>
    <t>EL12.154</t>
  </si>
  <si>
    <t>EL12.155</t>
  </si>
  <si>
    <t>EL12.156</t>
  </si>
  <si>
    <t>EL12.157</t>
  </si>
  <si>
    <t>EL12.158</t>
  </si>
  <si>
    <t>EL12.159</t>
  </si>
  <si>
    <t>EL12.160</t>
  </si>
  <si>
    <t>EL12.161</t>
  </si>
  <si>
    <t>EL12.162</t>
  </si>
  <si>
    <t>EL12.163</t>
  </si>
  <si>
    <t>EL12.164</t>
  </si>
  <si>
    <t>EL12.166</t>
  </si>
  <si>
    <t>EL12.167</t>
  </si>
  <si>
    <t>EL12.168</t>
  </si>
  <si>
    <t>EL12.169</t>
  </si>
  <si>
    <t>EL12.170</t>
  </si>
  <si>
    <t>EL12.171</t>
  </si>
  <si>
    <t>EL12.172</t>
  </si>
  <si>
    <t>EL12.173</t>
  </si>
  <si>
    <t>EL12.174</t>
  </si>
  <si>
    <t>EL12.175</t>
  </si>
  <si>
    <t>EL12.176</t>
  </si>
  <si>
    <t>EL12.177</t>
  </si>
  <si>
    <t>EL12.178</t>
  </si>
  <si>
    <t>EL12.179</t>
  </si>
  <si>
    <t>EL12.180</t>
  </si>
  <si>
    <t>EL12.181</t>
  </si>
  <si>
    <t>EL12.182</t>
  </si>
  <si>
    <t>EL12.183</t>
  </si>
  <si>
    <t>OTHERS</t>
  </si>
  <si>
    <t>EL12.184</t>
  </si>
  <si>
    <t>EL12.185</t>
  </si>
  <si>
    <t>EL12.186</t>
  </si>
  <si>
    <t>~3 small types. not isolated</t>
  </si>
  <si>
    <t>EL12.037</t>
  </si>
  <si>
    <t>EL12.084</t>
  </si>
  <si>
    <t>EL12.135</t>
  </si>
  <si>
    <t>EL12.165</t>
  </si>
  <si>
    <t>EL12.218</t>
  </si>
  <si>
    <t>EL12.187</t>
  </si>
  <si>
    <t>EL12.188</t>
  </si>
  <si>
    <t>EL12.189</t>
  </si>
  <si>
    <t>EL12.190</t>
  </si>
  <si>
    <t>EL12.191</t>
  </si>
  <si>
    <t>EL12.192</t>
  </si>
  <si>
    <t>EL12.193</t>
  </si>
  <si>
    <t>EL12.194</t>
  </si>
  <si>
    <t>EL12.195</t>
  </si>
  <si>
    <t>EL12.196</t>
  </si>
  <si>
    <t>EL12.197</t>
  </si>
  <si>
    <t>EL12.198</t>
  </si>
  <si>
    <t>EL12.199</t>
  </si>
  <si>
    <t>EL12.200</t>
  </si>
  <si>
    <t>EL12.201</t>
  </si>
  <si>
    <t>EL12.202</t>
  </si>
  <si>
    <t>EL12.203</t>
  </si>
  <si>
    <t>EL12.204</t>
  </si>
  <si>
    <t>EL12.205</t>
  </si>
  <si>
    <t>EL12.206</t>
  </si>
  <si>
    <t>EL12.207</t>
  </si>
  <si>
    <t>EL12.208</t>
  </si>
  <si>
    <t>EL12.209</t>
  </si>
  <si>
    <t>EL12.210</t>
  </si>
  <si>
    <t>EL12.211</t>
  </si>
  <si>
    <t>EL12.212</t>
  </si>
  <si>
    <t>EL12.213</t>
  </si>
  <si>
    <t>EL12.214</t>
  </si>
  <si>
    <t>EL12.215</t>
  </si>
  <si>
    <t>plate 3</t>
  </si>
  <si>
    <t>EL12.216</t>
  </si>
  <si>
    <t>EL12.217</t>
  </si>
  <si>
    <t>EL12.219</t>
  </si>
  <si>
    <t>EL12.220</t>
  </si>
  <si>
    <t>EL12.221</t>
  </si>
  <si>
    <t>EL12.222</t>
  </si>
  <si>
    <t>EL12.223</t>
  </si>
  <si>
    <t>EL12.224</t>
  </si>
  <si>
    <t>EL12.225</t>
  </si>
  <si>
    <t>(s) ps. like</t>
  </si>
  <si>
    <t>EL12.226</t>
  </si>
  <si>
    <t>EL12.227</t>
  </si>
  <si>
    <t>EL12.228</t>
  </si>
  <si>
    <t>EL12.229</t>
  </si>
  <si>
    <t>EL12.230</t>
  </si>
  <si>
    <t>EL12.231</t>
  </si>
  <si>
    <t>EL12.232</t>
  </si>
  <si>
    <t>EL12.233</t>
  </si>
  <si>
    <t>EL12.234</t>
  </si>
  <si>
    <t>EL12.235</t>
  </si>
  <si>
    <t>EL12.236</t>
  </si>
  <si>
    <t>EL12.237</t>
  </si>
  <si>
    <t>EL12.238</t>
  </si>
  <si>
    <t>EL12.239</t>
  </si>
  <si>
    <t>EL12.240</t>
  </si>
  <si>
    <t>EL12.241</t>
  </si>
  <si>
    <t>NPB13.032.TD</t>
  </si>
  <si>
    <t>NPB13.035.CU</t>
  </si>
  <si>
    <t>NPB13.030.TU</t>
  </si>
  <si>
    <t>NPB13.044.TU</t>
  </si>
  <si>
    <t>NPB13.054.CU</t>
  </si>
  <si>
    <t>NPB13.028.TU</t>
  </si>
  <si>
    <t>NPB13.045.CD</t>
  </si>
  <si>
    <t>NPB13.032.TU</t>
  </si>
  <si>
    <t>NPB13.029.TDa</t>
  </si>
  <si>
    <t>NPB13.033.TU</t>
  </si>
  <si>
    <t>NPB13.037.CD</t>
  </si>
  <si>
    <t>NPB12.030.CU</t>
  </si>
  <si>
    <t>GES</t>
  </si>
  <si>
    <t>NPB12.027.TU</t>
  </si>
  <si>
    <t>NPB12.029.TD</t>
  </si>
  <si>
    <t>NPB12.033.CD</t>
  </si>
  <si>
    <t>NPB12.045.TU</t>
  </si>
  <si>
    <t>NPB12.035.TU</t>
  </si>
  <si>
    <t>NPB12.031.TD</t>
  </si>
  <si>
    <t>NPB12.021.CU</t>
  </si>
  <si>
    <t>NPB12.024.TU</t>
  </si>
  <si>
    <t>LOOKS LIKE CANDY-SHAPED GUY</t>
  </si>
  <si>
    <t>NPB12.024.TD</t>
  </si>
  <si>
    <t>NPB12.027.CU</t>
  </si>
  <si>
    <t>NPB12.029.CU</t>
  </si>
  <si>
    <t>NPB12.031.CD</t>
  </si>
  <si>
    <t>NPB12.031.TU</t>
  </si>
  <si>
    <t>NPB12.032.CU</t>
  </si>
  <si>
    <t>NPB12.035.TD</t>
  </si>
  <si>
    <t>NPB12.037.TD</t>
  </si>
  <si>
    <t>NPB12.040.TU</t>
  </si>
  <si>
    <t>NPB12.044.CD</t>
  </si>
  <si>
    <t>NPB12.046.CU</t>
  </si>
  <si>
    <t>NPB12.046.TD</t>
  </si>
  <si>
    <t>NPB12.048.TD</t>
  </si>
  <si>
    <t>NPB12.050.CU</t>
  </si>
  <si>
    <t>NPB12.050.TU</t>
  </si>
  <si>
    <t>NPB12.051.TD</t>
  </si>
  <si>
    <t>NPB12.018.CU</t>
  </si>
  <si>
    <t>NPB12.018.TU</t>
  </si>
  <si>
    <t>NPB12.018.TD</t>
  </si>
  <si>
    <t>NPB12.027.CD</t>
  </si>
  <si>
    <t>NPB12.027.TD</t>
  </si>
  <si>
    <t>NPB12.028.CU</t>
  </si>
  <si>
    <t>NPB12.029.TU</t>
  </si>
  <si>
    <t>NPB12.030.CD</t>
  </si>
  <si>
    <t>NPB12.032.CD</t>
  </si>
  <si>
    <t>NPB12.033.CU</t>
  </si>
  <si>
    <t>NPB12.035.CD</t>
  </si>
  <si>
    <t>NPB12.037.CU</t>
  </si>
  <si>
    <t>NPB12.037.TU</t>
  </si>
  <si>
    <t>NPB12.043.CU</t>
  </si>
  <si>
    <t>NPB12.044.TD</t>
  </si>
  <si>
    <t>NPB12.045.TD</t>
  </si>
  <si>
    <t>NPB12.048.CU</t>
  </si>
  <si>
    <t>NPB12.050.TD</t>
  </si>
  <si>
    <t>NPB12.057.CU</t>
  </si>
  <si>
    <t>NPB12.048.TU</t>
  </si>
  <si>
    <t>NPB12.051.TU</t>
  </si>
  <si>
    <t>NPB12.054.TU</t>
  </si>
  <si>
    <t>NPB12.040.CU</t>
  </si>
  <si>
    <t>NPB12.030.TD</t>
  </si>
  <si>
    <t>NPB12.046.TU</t>
  </si>
  <si>
    <t>NPB12.045.CU</t>
  </si>
  <si>
    <t>NPB12.041.CU</t>
  </si>
  <si>
    <t>NPB12.054.TD</t>
  </si>
  <si>
    <t>PEACHY, MAYBE YELLOW IF NOT FOR SID(+) OF OTHER COLONIES</t>
  </si>
  <si>
    <t>NPB12.029.CD</t>
  </si>
  <si>
    <t>NPB12.038.TU</t>
  </si>
  <si>
    <t>NPB12.033.TD</t>
  </si>
  <si>
    <t>NPB12.048.CD</t>
  </si>
  <si>
    <t>NPB12.057.CD</t>
  </si>
  <si>
    <t>NPB12.031.CU</t>
  </si>
  <si>
    <t>OFW</t>
  </si>
  <si>
    <t>NPB12.021.TD</t>
  </si>
  <si>
    <t>plate 4</t>
  </si>
  <si>
    <t>NPB13.024.CD</t>
  </si>
  <si>
    <t>NPB13.001.CD</t>
  </si>
  <si>
    <t>NPB13.002.CD</t>
  </si>
  <si>
    <t>NPB13.006.TD</t>
  </si>
  <si>
    <t>NPB13.008.CU</t>
  </si>
  <si>
    <t>NPB13.008.TU</t>
  </si>
  <si>
    <t>NPB13.009.CD</t>
  </si>
  <si>
    <t>NPB13.016.CD</t>
  </si>
  <si>
    <t>NPB13.017.TU</t>
  </si>
  <si>
    <t>NPB13.021.CD</t>
  </si>
  <si>
    <t>NPB13.024.CU</t>
  </si>
  <si>
    <t>NPB13.028.CD</t>
  </si>
  <si>
    <t>NPB13.028.TD</t>
  </si>
  <si>
    <t>NPB13.060.CU</t>
  </si>
  <si>
    <t>NPB13.051.CU</t>
  </si>
  <si>
    <t>NPB13.057.TU</t>
  </si>
  <si>
    <t>NPB13.058.CD</t>
  </si>
  <si>
    <t>Pink</t>
  </si>
  <si>
    <t>NPB13.043.CD</t>
  </si>
  <si>
    <t>NPB13.044.CU</t>
  </si>
  <si>
    <t>NPB13.019.CD</t>
  </si>
  <si>
    <t>NPB13.019.TD</t>
  </si>
  <si>
    <t>NPB13.006.TU</t>
  </si>
  <si>
    <t>NPB13.056.TD</t>
  </si>
  <si>
    <t>NPB13.060.CD</t>
  </si>
  <si>
    <t>NPB13.058.CU</t>
  </si>
  <si>
    <t>NPB13.060.TU</t>
  </si>
  <si>
    <t>NPB13.060.TD</t>
  </si>
  <si>
    <t>NPB13.008.TD</t>
  </si>
  <si>
    <t>NPB13.006.CU</t>
  </si>
  <si>
    <t>NPB13.019.TU</t>
  </si>
  <si>
    <t>NPB13.058.TU</t>
  </si>
  <si>
    <t>NPB13.001.TD</t>
  </si>
  <si>
    <t>NPB13.056.TU</t>
  </si>
  <si>
    <t>Yellow.Cr.</t>
  </si>
  <si>
    <t>NPB13.001.TU</t>
  </si>
  <si>
    <t>NPB13.006.CD</t>
  </si>
  <si>
    <t>NPB13.056.CU</t>
  </si>
  <si>
    <t>NPB13.002.CU</t>
  </si>
  <si>
    <t>NPB13.009.CU</t>
  </si>
  <si>
    <t>NPB13.009.TD</t>
  </si>
  <si>
    <t>NPB13.011.CU</t>
  </si>
  <si>
    <t>NPB13.011.CD</t>
  </si>
  <si>
    <t>NPB13.011.TU</t>
  </si>
  <si>
    <t>NPB13.011.TD</t>
  </si>
  <si>
    <t>NPB13.012.CU</t>
  </si>
  <si>
    <t>NPB13.012.CD</t>
  </si>
  <si>
    <t>NPB13.012.TU</t>
  </si>
  <si>
    <t>NPB13.012.TD</t>
  </si>
  <si>
    <t>NPB13.013.TU</t>
  </si>
  <si>
    <t>NPB13.015.CU</t>
  </si>
  <si>
    <t>NPB13.015.CD</t>
  </si>
  <si>
    <t>NPB13.017.CD</t>
  </si>
  <si>
    <t>NPB13.015.TD</t>
  </si>
  <si>
    <t>NPB13.051.CD</t>
  </si>
  <si>
    <t>NPB13.019.CU</t>
  </si>
  <si>
    <t>NPB13.042.CU</t>
  </si>
  <si>
    <t>NPB13.002.TD</t>
  </si>
  <si>
    <t>NPB13.042.CD</t>
  </si>
  <si>
    <t>NPB13.008.CD</t>
  </si>
  <si>
    <t>NPB13.036.TU</t>
  </si>
  <si>
    <t>NPB13.038.CD</t>
  </si>
  <si>
    <t>WHite</t>
  </si>
  <si>
    <t>NPB13.041.TU</t>
  </si>
  <si>
    <t>NPB13.042.TU</t>
  </si>
  <si>
    <t>NPB13.043.TU</t>
  </si>
  <si>
    <t>NPB13.001.CU</t>
  </si>
  <si>
    <t>NPB13.041.TD</t>
  </si>
  <si>
    <t>NPB13.002.TU</t>
  </si>
  <si>
    <t>NPB13.038.CU</t>
  </si>
  <si>
    <t>Oy</t>
  </si>
  <si>
    <t>NPB13.039.TU</t>
  </si>
  <si>
    <t>NPB13.056.CD</t>
  </si>
  <si>
    <t>NPB13.039.TD</t>
  </si>
  <si>
    <t>NPB13.058.TD</t>
  </si>
  <si>
    <t>NPB13.036.TD</t>
  </si>
  <si>
    <t>NPB13.009.TU</t>
  </si>
  <si>
    <t>NPB13.010.CU</t>
  </si>
  <si>
    <t>NPB13.010.CD</t>
  </si>
  <si>
    <t>NPB13.010.TU</t>
  </si>
  <si>
    <t>(s) opaque center!</t>
  </si>
  <si>
    <t>NPB13.015.TU</t>
  </si>
  <si>
    <t>NPB13.017.CU</t>
  </si>
  <si>
    <t>NPB13.017.TD</t>
  </si>
  <si>
    <t>NPB13.021.TU</t>
  </si>
  <si>
    <t>NPB13.36.CU</t>
  </si>
  <si>
    <t>NPB13.038.TD</t>
  </si>
  <si>
    <t>NPB13.039.CU</t>
  </si>
  <si>
    <t>NPB13.039.CD</t>
  </si>
  <si>
    <t>NPB13.040.CD</t>
  </si>
  <si>
    <t>NPB13.042.TD</t>
  </si>
  <si>
    <t>NPB13.050.CD</t>
  </si>
  <si>
    <t>NPB13.010.TD</t>
  </si>
  <si>
    <t>(s) + re-streaked!</t>
  </si>
  <si>
    <t>NPB13.043.TD</t>
  </si>
  <si>
    <t>plate 5</t>
  </si>
  <si>
    <t>D07</t>
  </si>
  <si>
    <t>D08</t>
  </si>
  <si>
    <t>D09</t>
  </si>
  <si>
    <t>plate 6</t>
  </si>
  <si>
    <t>DILUTED 1:16</t>
  </si>
  <si>
    <t>401.F1</t>
  </si>
  <si>
    <t>401.F2</t>
  </si>
  <si>
    <t>401.F3</t>
  </si>
  <si>
    <t>401.F4</t>
  </si>
  <si>
    <t>401.F5</t>
  </si>
  <si>
    <t>401.M1</t>
  </si>
  <si>
    <t>401.M2</t>
  </si>
  <si>
    <t>401.M3</t>
  </si>
  <si>
    <t>401.M4</t>
  </si>
  <si>
    <t>401.M5</t>
  </si>
  <si>
    <t>CC.F1</t>
  </si>
  <si>
    <t>CC.F2</t>
  </si>
  <si>
    <t>CC.F3</t>
  </si>
  <si>
    <t>CC.F4</t>
  </si>
  <si>
    <t>CC.F5</t>
  </si>
  <si>
    <t>CC.M1</t>
  </si>
  <si>
    <t>CC.M2</t>
  </si>
  <si>
    <t>CC.M3</t>
  </si>
  <si>
    <t>CC.M4</t>
  </si>
  <si>
    <t>CC.M5</t>
  </si>
  <si>
    <t>L.14</t>
  </si>
  <si>
    <t>L.26</t>
  </si>
  <si>
    <t>L.38</t>
  </si>
  <si>
    <t>DRAB; DIFFICULT TO PATCH; VERY FIRM COLONIES</t>
  </si>
  <si>
    <t>L.40</t>
  </si>
  <si>
    <t>plate 7 (sent 091114)</t>
  </si>
  <si>
    <t>WM.136</t>
  </si>
  <si>
    <t>WM.137</t>
  </si>
  <si>
    <t>WM.138</t>
  </si>
  <si>
    <t>WM.139</t>
  </si>
  <si>
    <t>WM.140</t>
  </si>
  <si>
    <t>WM.141</t>
  </si>
  <si>
    <t>WM.142</t>
  </si>
  <si>
    <t>WM.143</t>
  </si>
  <si>
    <t>WM.144</t>
  </si>
  <si>
    <t>WM.145</t>
  </si>
  <si>
    <t>WM.146</t>
  </si>
  <si>
    <t>WM.147</t>
  </si>
  <si>
    <t>WM.148</t>
  </si>
  <si>
    <t>WM.149</t>
  </si>
  <si>
    <t>WM.150</t>
  </si>
  <si>
    <t>WM.151</t>
  </si>
  <si>
    <t>WM.152</t>
  </si>
  <si>
    <t>WM.153</t>
  </si>
  <si>
    <t>WM.154</t>
  </si>
  <si>
    <t>WM.155</t>
  </si>
  <si>
    <t>WM.156</t>
  </si>
  <si>
    <t>WM.157</t>
  </si>
  <si>
    <t>WM.158</t>
  </si>
  <si>
    <t>WM.159</t>
  </si>
  <si>
    <t>WM.160</t>
  </si>
  <si>
    <t>WM.161</t>
  </si>
  <si>
    <t>WM.162</t>
  </si>
  <si>
    <t>WM.163</t>
  </si>
  <si>
    <t>WM.164</t>
  </si>
  <si>
    <t>WM.165</t>
  </si>
  <si>
    <t>WM.166</t>
  </si>
  <si>
    <t>WM.167</t>
  </si>
  <si>
    <t>WM.168</t>
  </si>
  <si>
    <t>WM.169</t>
  </si>
  <si>
    <t>WM.170</t>
  </si>
  <si>
    <t>WM.171</t>
  </si>
  <si>
    <t>WM.226</t>
  </si>
  <si>
    <t>WM.227</t>
  </si>
  <si>
    <t>WM.228</t>
  </si>
  <si>
    <t>WM.229</t>
  </si>
  <si>
    <t>WM.230</t>
  </si>
  <si>
    <t>WM.231</t>
  </si>
  <si>
    <t>WM.232</t>
  </si>
  <si>
    <t>WM.233</t>
  </si>
  <si>
    <t>WM.234</t>
  </si>
  <si>
    <t>WM.235</t>
  </si>
  <si>
    <t>WM.236</t>
  </si>
  <si>
    <t>WM.237</t>
  </si>
  <si>
    <t>WM.238</t>
  </si>
  <si>
    <t>WM.239</t>
  </si>
  <si>
    <t>WM.240</t>
  </si>
  <si>
    <t>WM.241</t>
  </si>
  <si>
    <t>WM.242</t>
  </si>
  <si>
    <t>WM.243</t>
  </si>
  <si>
    <t>WM.244</t>
  </si>
  <si>
    <t>WM.245</t>
  </si>
  <si>
    <t>WM.246</t>
  </si>
  <si>
    <t>WM.247</t>
  </si>
  <si>
    <t>WM.248</t>
  </si>
  <si>
    <t>WM.249</t>
  </si>
  <si>
    <t>WM.250</t>
  </si>
  <si>
    <t>X69.1.A</t>
  </si>
  <si>
    <t>X69.1.B</t>
  </si>
  <si>
    <t>X69.0.1.A</t>
  </si>
  <si>
    <t>X69.0.1.B</t>
  </si>
  <si>
    <t>X69.0.01.A</t>
  </si>
  <si>
    <t>X69.0.01.B</t>
  </si>
  <si>
    <t>X118.1.A</t>
  </si>
  <si>
    <t>X118.1.B</t>
  </si>
  <si>
    <t>X118.0.1.A</t>
  </si>
  <si>
    <t>X118.0.01.A</t>
  </si>
  <si>
    <t>XBLK</t>
  </si>
  <si>
    <t>OFF Yellow</t>
  </si>
  <si>
    <t>(s) opaque middle (NOT 129A)</t>
  </si>
  <si>
    <t>(s) like 132D but flat COLONY</t>
  </si>
  <si>
    <t>RED BROWN</t>
  </si>
  <si>
    <t>F/CR</t>
  </si>
  <si>
    <t>(s) ~132D (Very elastic!)</t>
  </si>
  <si>
    <t>OFF Yeloow</t>
  </si>
  <si>
    <t>(s) not sure if ps.like - also v. elastic</t>
  </si>
  <si>
    <t>(s) restreaked</t>
  </si>
  <si>
    <t>(s) re-streaked! coral!</t>
  </si>
  <si>
    <t>OFF. Yellow</t>
  </si>
  <si>
    <t>Yellow Cr.</t>
  </si>
  <si>
    <t>(s) P-vir-like</t>
  </si>
  <si>
    <t>(s) ps-like?</t>
  </si>
  <si>
    <t>Off. Yellow</t>
  </si>
  <si>
    <t>GL/ES</t>
  </si>
  <si>
    <t>(s) hard to break apart! STIFF</t>
  </si>
  <si>
    <t>OW/OY</t>
  </si>
  <si>
    <t>(s) STIFF colony! like 143c.</t>
  </si>
  <si>
    <t>(s) POSITIVE DENSITY DEPENDENT GROWTH</t>
  </si>
  <si>
    <t>(s) p-vir.like</t>
  </si>
  <si>
    <t>YOf.f Yellow</t>
  </si>
  <si>
    <t>(s) Green-like..</t>
  </si>
  <si>
    <t>ML/L</t>
  </si>
  <si>
    <t>F/Wrinkly</t>
  </si>
  <si>
    <t>(s) This morphotype grows differently when inside of plant material spots on plate.</t>
  </si>
  <si>
    <t>(s) STIFF!</t>
  </si>
  <si>
    <t>- no cells.</t>
  </si>
  <si>
    <t>Red-Brown</t>
  </si>
  <si>
    <t>(s) invades ps. like colony</t>
  </si>
  <si>
    <t>(s) re-streaked!</t>
  </si>
  <si>
    <t>(s) like 147c. green-ish</t>
  </si>
  <si>
    <t>(s) Piqued?</t>
  </si>
  <si>
    <t>re-streaked (same as 161E??)</t>
  </si>
  <si>
    <t>*restreaked</t>
  </si>
  <si>
    <t>(s) ps.like</t>
  </si>
  <si>
    <t>Peach</t>
  </si>
  <si>
    <t>(s) (bright Yellow)</t>
  </si>
  <si>
    <t>(s) drab also</t>
  </si>
  <si>
    <t>Pedobacter-like</t>
  </si>
  <si>
    <t>Soft Yellow</t>
  </si>
  <si>
    <t>Orangy-Yellow</t>
  </si>
  <si>
    <t>Straight-Yellow</t>
  </si>
  <si>
    <t>SM/M</t>
  </si>
  <si>
    <t>GES/GL</t>
  </si>
  <si>
    <t>White/Cr.</t>
  </si>
  <si>
    <t>restreaked</t>
  </si>
  <si>
    <t>IN.LIST?</t>
  </si>
  <si>
    <t>not.in.list?</t>
  </si>
  <si>
    <t>(s) snot.</t>
  </si>
  <si>
    <t>(s) small pique at top</t>
  </si>
  <si>
    <t>(S) CREAMY CENTER</t>
  </si>
  <si>
    <t>(S) ELASTIC/STRINGY!</t>
  </si>
  <si>
    <t>Off White</t>
  </si>
  <si>
    <t>BIG MAMA SPREADER; TOOK OVER; NO COUNTS FOR THIS MT</t>
  </si>
  <si>
    <t>(S) SAME AS 190B; CREAM-TOP</t>
  </si>
  <si>
    <t>(s) Goop ring. Depressed center.</t>
  </si>
  <si>
    <t>Y/Cream</t>
  </si>
  <si>
    <t>(s) Maybe same</t>
  </si>
  <si>
    <t>(s) Greenish!</t>
  </si>
  <si>
    <t>restreaked!</t>
  </si>
  <si>
    <t>Yel.Cream</t>
  </si>
  <si>
    <t>(s) greenish</t>
  </si>
  <si>
    <t>F./Whispy</t>
  </si>
  <si>
    <t>(S) OPAQUE MERGED PARTS</t>
  </si>
  <si>
    <t>YEllow</t>
  </si>
  <si>
    <t>ORANGE/PEACH</t>
  </si>
  <si>
    <t>(s) like 212B...</t>
  </si>
  <si>
    <t>(s) Like 212B..219D..</t>
  </si>
  <si>
    <t>(S) EPS SORT-OF</t>
  </si>
  <si>
    <t>(s) fried-egg</t>
  </si>
  <si>
    <t>Yel.Cr.</t>
  </si>
  <si>
    <t>(S) DRAB CRISP</t>
  </si>
  <si>
    <t>(s) creamy center</t>
  </si>
  <si>
    <t>lookalike?</t>
  </si>
  <si>
    <t>Goop monster! obscured everything</t>
  </si>
  <si>
    <t>M?</t>
  </si>
  <si>
    <t>Star-shaped colonies...</t>
  </si>
  <si>
    <t>Cream.Yel.</t>
  </si>
  <si>
    <t>No bacteria - Mark there!</t>
  </si>
  <si>
    <t>a bit more slimy than B</t>
  </si>
  <si>
    <t>the lookalike!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</si>
</sst>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</font>
    <font/>
    <font>
      <color rgb="FFFF0000"/>
    </font>
    <font>
      <b/>
      <sz val="9.0"/>
    </font>
    <font>
      <b/>
      <sz val="9.0"/>
      <color rgb="FF741B47"/>
    </font>
    <font>
      <sz val="9.0"/>
    </font>
    <font>
      <sz val="9.0"/>
      <color rgb="FF741B47"/>
    </font>
    <font>
      <u/>
      <sz val="10.0"/>
      <color rgb="FF0000FF"/>
    </font>
    <font>
      <sz val="10.0"/>
    </font>
    <font>
      <b/>
      <sz val="10.0"/>
    </font>
    <font>
      <b/>
      <u/>
      <color rgb="FF0000FF"/>
    </font>
    <font>
      <sz val="9.0"/>
      <color rgb="FF000000"/>
    </font>
    <font>
      <sz val="9.0"/>
      <color rgb="FFFF0000"/>
    </font>
    <font>
      <b/>
      <u/>
      <color rgb="FF0000FF"/>
    </font>
    <font>
      <sz val="8.0"/>
    </font>
    <font>
      <b/>
      <sz val="8.0"/>
    </font>
    <font>
      <u/>
      <sz val="8.0"/>
      <color rgb="FF0000FF"/>
    </font>
    <font>
      <u/>
      <sz val="8.0"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5" fontId="2" numFmtId="0" xfId="0" applyAlignment="1" applyFill="1" applyFont="1">
      <alignment horizontal="center"/>
    </xf>
    <xf borderId="0" fillId="5" fontId="2" numFmtId="0" xfId="0" applyAlignment="1" applyFont="1">
      <alignment horizontal="center"/>
    </xf>
    <xf borderId="0" fillId="0" fontId="2" numFmtId="14" xfId="0" applyAlignment="1" applyFont="1" applyNumberForma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6" fontId="5" numFmtId="0" xfId="0" applyAlignment="1" applyFill="1" applyFont="1">
      <alignment horizontal="left"/>
    </xf>
    <xf borderId="0" fillId="0" fontId="1" numFmtId="0" xfId="0" applyFont="1"/>
    <xf borderId="0" fillId="0" fontId="6" numFmtId="0" xfId="0" applyAlignment="1" applyFont="1">
      <alignment horizontal="left"/>
    </xf>
    <xf borderId="0" fillId="0" fontId="6" numFmtId="14" xfId="0" applyAlignment="1" applyFont="1" applyNumberFormat="1">
      <alignment horizontal="left"/>
    </xf>
    <xf borderId="0" fillId="6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2" fillId="0" fontId="8" numFmtId="0" xfId="0" applyAlignment="1" applyBorder="1" applyFont="1">
      <alignment/>
    </xf>
    <xf borderId="3" fillId="0" fontId="9" numFmtId="0" xfId="0" applyAlignment="1" applyBorder="1" applyFont="1">
      <alignment/>
    </xf>
    <xf borderId="4" fillId="0" fontId="9" numFmtId="0" xfId="0" applyAlignment="1" applyBorder="1" applyFont="1">
      <alignment/>
    </xf>
    <xf borderId="5" fillId="0" fontId="10" numFmtId="0" xfId="0" applyAlignment="1" applyBorder="1" applyFont="1">
      <alignment horizontal="righ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6" fillId="0" fontId="9" numFmtId="0" xfId="0" applyAlignment="1" applyBorder="1" applyFont="1">
      <alignment horizontal="right"/>
    </xf>
    <xf borderId="0" fillId="0" fontId="9" numFmtId="0" xfId="0" applyAlignment="1" applyFont="1">
      <alignment horizontal="right"/>
    </xf>
    <xf borderId="6" fillId="0" fontId="9" numFmtId="0" xfId="0" applyAlignment="1" applyBorder="1" applyFont="1">
      <alignment horizontal="right"/>
    </xf>
    <xf borderId="5" fillId="0" fontId="10" numFmtId="0" xfId="0" applyAlignment="1" applyBorder="1" applyFont="1">
      <alignment/>
    </xf>
    <xf borderId="0" fillId="5" fontId="6" numFmtId="0" xfId="0" applyAlignment="1" applyFont="1">
      <alignment horizontal="left"/>
    </xf>
    <xf borderId="7" fillId="0" fontId="10" numFmtId="0" xfId="0" applyAlignment="1" applyBorder="1" applyFont="1">
      <alignment/>
    </xf>
    <xf borderId="1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right"/>
    </xf>
    <xf borderId="0" fillId="5" fontId="6" numFmtId="0" xfId="0" applyAlignment="1" applyFont="1">
      <alignment horizontal="left"/>
    </xf>
    <xf borderId="0" fillId="0" fontId="1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2" numFmtId="0" xfId="0" applyAlignment="1" applyFont="1">
      <alignment horizontal="left"/>
    </xf>
    <xf borderId="8" fillId="0" fontId="14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8" fillId="6" fontId="5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8" fillId="0" fontId="2" numFmtId="0" xfId="0" applyBorder="1" applyFont="1"/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5" numFmtId="0" xfId="0" applyAlignment="1" applyFont="1">
      <alignment horizontal="center"/>
    </xf>
    <xf borderId="8" fillId="4" fontId="15" numFmtId="0" xfId="0" applyAlignment="1" applyBorder="1" applyFont="1">
      <alignment horizontal="center"/>
    </xf>
    <xf borderId="8" fillId="0" fontId="15" numFmtId="0" xfId="0" applyAlignment="1" applyBorder="1" applyFont="1">
      <alignment horizontal="center"/>
    </xf>
    <xf borderId="8" fillId="7" fontId="15" numFmtId="0" xfId="0" applyAlignment="1" applyBorder="1" applyFill="1" applyFont="1">
      <alignment horizontal="center"/>
    </xf>
    <xf borderId="8" fillId="0" fontId="17" numFmtId="0" xfId="0" applyAlignment="1" applyBorder="1" applyFont="1">
      <alignment horizontal="center"/>
    </xf>
    <xf borderId="8" fillId="7" fontId="18" numFmtId="0" xfId="0" applyAlignment="1" applyBorder="1" applyFont="1">
      <alignment horizontal="center"/>
    </xf>
    <xf borderId="8" fillId="8" fontId="15" numFmtId="0" xfId="0" applyAlignment="1" applyBorder="1" applyFill="1" applyFont="1">
      <alignment horizontal="center"/>
    </xf>
    <xf borderId="0" fillId="0" fontId="19" numFmtId="0" xfId="0" applyAlignment="1" applyFont="1">
      <alignment/>
    </xf>
    <xf borderId="0" fillId="6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mt.i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NPB12.027.TD" TargetMode="External"/><Relationship Id="rId42" Type="http://schemas.openxmlformats.org/officeDocument/2006/relationships/hyperlink" Target="http://NPB12.029.TU" TargetMode="External"/><Relationship Id="rId41" Type="http://schemas.openxmlformats.org/officeDocument/2006/relationships/hyperlink" Target="http://NPB12.028.CU" TargetMode="External"/><Relationship Id="rId44" Type="http://schemas.openxmlformats.org/officeDocument/2006/relationships/hyperlink" Target="http://NPB12.032.CD" TargetMode="External"/><Relationship Id="rId43" Type="http://schemas.openxmlformats.org/officeDocument/2006/relationships/hyperlink" Target="http://NPB12.030.CD" TargetMode="External"/><Relationship Id="rId46" Type="http://schemas.openxmlformats.org/officeDocument/2006/relationships/hyperlink" Target="http://NPB12.035.CD" TargetMode="External"/><Relationship Id="rId45" Type="http://schemas.openxmlformats.org/officeDocument/2006/relationships/hyperlink" Target="http://NPB12.033.CU" TargetMode="External"/><Relationship Id="rId107" Type="http://schemas.openxmlformats.org/officeDocument/2006/relationships/hyperlink" Target="http://NPB13.002.CU" TargetMode="External"/><Relationship Id="rId106" Type="http://schemas.openxmlformats.org/officeDocument/2006/relationships/hyperlink" Target="http://NPB13.056.CU" TargetMode="External"/><Relationship Id="rId105" Type="http://schemas.openxmlformats.org/officeDocument/2006/relationships/hyperlink" Target="http://NPB13.006.CD" TargetMode="External"/><Relationship Id="rId104" Type="http://schemas.openxmlformats.org/officeDocument/2006/relationships/hyperlink" Target="http://NPB13.001.TU" TargetMode="External"/><Relationship Id="rId109" Type="http://schemas.openxmlformats.org/officeDocument/2006/relationships/hyperlink" Target="http://NPB13.009.TD" TargetMode="External"/><Relationship Id="rId108" Type="http://schemas.openxmlformats.org/officeDocument/2006/relationships/hyperlink" Target="http://NPB13.009.CU" TargetMode="External"/><Relationship Id="rId48" Type="http://schemas.openxmlformats.org/officeDocument/2006/relationships/hyperlink" Target="http://NPB12.037.TU" TargetMode="External"/><Relationship Id="rId47" Type="http://schemas.openxmlformats.org/officeDocument/2006/relationships/hyperlink" Target="http://NPB12.037.CU" TargetMode="External"/><Relationship Id="rId49" Type="http://schemas.openxmlformats.org/officeDocument/2006/relationships/hyperlink" Target="http://NPB12.043.CU" TargetMode="External"/><Relationship Id="rId103" Type="http://schemas.openxmlformats.org/officeDocument/2006/relationships/hyperlink" Target="http://NPB13.056.TU" TargetMode="External"/><Relationship Id="rId102" Type="http://schemas.openxmlformats.org/officeDocument/2006/relationships/hyperlink" Target="http://NPB13.001.TD" TargetMode="External"/><Relationship Id="rId101" Type="http://schemas.openxmlformats.org/officeDocument/2006/relationships/hyperlink" Target="http://NPB13.058.TU" TargetMode="External"/><Relationship Id="rId100" Type="http://schemas.openxmlformats.org/officeDocument/2006/relationships/hyperlink" Target="http://NPB13.019.TU" TargetMode="External"/><Relationship Id="rId31" Type="http://schemas.openxmlformats.org/officeDocument/2006/relationships/hyperlink" Target="http://NPB12.046.TD" TargetMode="External"/><Relationship Id="rId30" Type="http://schemas.openxmlformats.org/officeDocument/2006/relationships/hyperlink" Target="http://NPB12.046.CU" TargetMode="External"/><Relationship Id="rId33" Type="http://schemas.openxmlformats.org/officeDocument/2006/relationships/hyperlink" Target="http://NPB12.050.CU" TargetMode="External"/><Relationship Id="rId32" Type="http://schemas.openxmlformats.org/officeDocument/2006/relationships/hyperlink" Target="http://NPB12.048.TD" TargetMode="External"/><Relationship Id="rId35" Type="http://schemas.openxmlformats.org/officeDocument/2006/relationships/hyperlink" Target="http://NPB12.051.TD" TargetMode="External"/><Relationship Id="rId34" Type="http://schemas.openxmlformats.org/officeDocument/2006/relationships/hyperlink" Target="http://NPB12.050.TU" TargetMode="External"/><Relationship Id="rId37" Type="http://schemas.openxmlformats.org/officeDocument/2006/relationships/hyperlink" Target="http://NPB12.018.TU" TargetMode="External"/><Relationship Id="rId36" Type="http://schemas.openxmlformats.org/officeDocument/2006/relationships/hyperlink" Target="http://NPB12.018.CU" TargetMode="External"/><Relationship Id="rId39" Type="http://schemas.openxmlformats.org/officeDocument/2006/relationships/hyperlink" Target="http://NPB12.027.CD" TargetMode="External"/><Relationship Id="rId38" Type="http://schemas.openxmlformats.org/officeDocument/2006/relationships/hyperlink" Target="http://NPB12.018.TD" TargetMode="External"/><Relationship Id="rId20" Type="http://schemas.openxmlformats.org/officeDocument/2006/relationships/hyperlink" Target="http://NPB12.024.TD" TargetMode="External"/><Relationship Id="rId22" Type="http://schemas.openxmlformats.org/officeDocument/2006/relationships/hyperlink" Target="http://NPB12.029.CU" TargetMode="External"/><Relationship Id="rId21" Type="http://schemas.openxmlformats.org/officeDocument/2006/relationships/hyperlink" Target="http://NPB12.027.CU" TargetMode="External"/><Relationship Id="rId24" Type="http://schemas.openxmlformats.org/officeDocument/2006/relationships/hyperlink" Target="http://NPB12.031.TU" TargetMode="External"/><Relationship Id="rId23" Type="http://schemas.openxmlformats.org/officeDocument/2006/relationships/hyperlink" Target="http://NPB12.031.CD" TargetMode="External"/><Relationship Id="rId129" Type="http://schemas.openxmlformats.org/officeDocument/2006/relationships/hyperlink" Target="http://NPB13.036.TU" TargetMode="External"/><Relationship Id="rId128" Type="http://schemas.openxmlformats.org/officeDocument/2006/relationships/hyperlink" Target="http://NPB13.008.CD" TargetMode="External"/><Relationship Id="rId127" Type="http://schemas.openxmlformats.org/officeDocument/2006/relationships/hyperlink" Target="http://NPB13.042.CD" TargetMode="External"/><Relationship Id="rId126" Type="http://schemas.openxmlformats.org/officeDocument/2006/relationships/hyperlink" Target="http://NPB13.002.TD" TargetMode="External"/><Relationship Id="rId26" Type="http://schemas.openxmlformats.org/officeDocument/2006/relationships/hyperlink" Target="http://NPB12.035.TD" TargetMode="External"/><Relationship Id="rId121" Type="http://schemas.openxmlformats.org/officeDocument/2006/relationships/hyperlink" Target="http://NPB13.017.CD" TargetMode="External"/><Relationship Id="rId25" Type="http://schemas.openxmlformats.org/officeDocument/2006/relationships/hyperlink" Target="http://NPB12.032.CU" TargetMode="External"/><Relationship Id="rId120" Type="http://schemas.openxmlformats.org/officeDocument/2006/relationships/hyperlink" Target="http://NPB13.015.CD" TargetMode="External"/><Relationship Id="rId28" Type="http://schemas.openxmlformats.org/officeDocument/2006/relationships/hyperlink" Target="http://NPB12.040.TU" TargetMode="External"/><Relationship Id="rId27" Type="http://schemas.openxmlformats.org/officeDocument/2006/relationships/hyperlink" Target="http://NPB12.037.TD" TargetMode="External"/><Relationship Id="rId125" Type="http://schemas.openxmlformats.org/officeDocument/2006/relationships/hyperlink" Target="http://NPB13.042.CU" TargetMode="External"/><Relationship Id="rId29" Type="http://schemas.openxmlformats.org/officeDocument/2006/relationships/hyperlink" Target="http://NPB12.044.CD" TargetMode="External"/><Relationship Id="rId124" Type="http://schemas.openxmlformats.org/officeDocument/2006/relationships/hyperlink" Target="http://NPB13.019.CU" TargetMode="External"/><Relationship Id="rId123" Type="http://schemas.openxmlformats.org/officeDocument/2006/relationships/hyperlink" Target="http://NPB13.051.CD" TargetMode="External"/><Relationship Id="rId122" Type="http://schemas.openxmlformats.org/officeDocument/2006/relationships/hyperlink" Target="http://NPB13.015.TD" TargetMode="External"/><Relationship Id="rId95" Type="http://schemas.openxmlformats.org/officeDocument/2006/relationships/hyperlink" Target="http://NPB13.058.CU" TargetMode="External"/><Relationship Id="rId94" Type="http://schemas.openxmlformats.org/officeDocument/2006/relationships/hyperlink" Target="http://NPB13.060.CD" TargetMode="External"/><Relationship Id="rId97" Type="http://schemas.openxmlformats.org/officeDocument/2006/relationships/hyperlink" Target="http://NPB13.060.TD" TargetMode="External"/><Relationship Id="rId96" Type="http://schemas.openxmlformats.org/officeDocument/2006/relationships/hyperlink" Target="http://NPB13.060.TU" TargetMode="External"/><Relationship Id="rId11" Type="http://schemas.openxmlformats.org/officeDocument/2006/relationships/hyperlink" Target="http://NPB12.030.CU" TargetMode="External"/><Relationship Id="rId99" Type="http://schemas.openxmlformats.org/officeDocument/2006/relationships/hyperlink" Target="http://NPB13.006.CU" TargetMode="External"/><Relationship Id="rId10" Type="http://schemas.openxmlformats.org/officeDocument/2006/relationships/hyperlink" Target="http://NPB13.037.CD" TargetMode="External"/><Relationship Id="rId98" Type="http://schemas.openxmlformats.org/officeDocument/2006/relationships/hyperlink" Target="http://NPB13.008.TD" TargetMode="External"/><Relationship Id="rId13" Type="http://schemas.openxmlformats.org/officeDocument/2006/relationships/hyperlink" Target="http://NPB12.029.TD" TargetMode="External"/><Relationship Id="rId12" Type="http://schemas.openxmlformats.org/officeDocument/2006/relationships/hyperlink" Target="http://NPB12.027.TU" TargetMode="External"/><Relationship Id="rId91" Type="http://schemas.openxmlformats.org/officeDocument/2006/relationships/hyperlink" Target="http://NPB13.019.TD" TargetMode="External"/><Relationship Id="rId90" Type="http://schemas.openxmlformats.org/officeDocument/2006/relationships/hyperlink" Target="http://NPB13.019.CD" TargetMode="External"/><Relationship Id="rId93" Type="http://schemas.openxmlformats.org/officeDocument/2006/relationships/hyperlink" Target="http://NPB13.056.TD" TargetMode="External"/><Relationship Id="rId92" Type="http://schemas.openxmlformats.org/officeDocument/2006/relationships/hyperlink" Target="http://NPB13.006.TU" TargetMode="External"/><Relationship Id="rId118" Type="http://schemas.openxmlformats.org/officeDocument/2006/relationships/hyperlink" Target="http://NPB13.013.TU" TargetMode="External"/><Relationship Id="rId117" Type="http://schemas.openxmlformats.org/officeDocument/2006/relationships/hyperlink" Target="http://NPB13.012.TD" TargetMode="External"/><Relationship Id="rId116" Type="http://schemas.openxmlformats.org/officeDocument/2006/relationships/hyperlink" Target="http://NPB13.012.TU" TargetMode="External"/><Relationship Id="rId115" Type="http://schemas.openxmlformats.org/officeDocument/2006/relationships/hyperlink" Target="http://NPB13.012.CD" TargetMode="External"/><Relationship Id="rId119" Type="http://schemas.openxmlformats.org/officeDocument/2006/relationships/hyperlink" Target="http://NPB13.015.CU" TargetMode="External"/><Relationship Id="rId15" Type="http://schemas.openxmlformats.org/officeDocument/2006/relationships/hyperlink" Target="http://NPB12.045.TU" TargetMode="External"/><Relationship Id="rId110" Type="http://schemas.openxmlformats.org/officeDocument/2006/relationships/hyperlink" Target="http://NPB13.011.CU" TargetMode="External"/><Relationship Id="rId14" Type="http://schemas.openxmlformats.org/officeDocument/2006/relationships/hyperlink" Target="http://NPB12.033.CD" TargetMode="External"/><Relationship Id="rId17" Type="http://schemas.openxmlformats.org/officeDocument/2006/relationships/hyperlink" Target="http://NPB12.031.TD" TargetMode="External"/><Relationship Id="rId16" Type="http://schemas.openxmlformats.org/officeDocument/2006/relationships/hyperlink" Target="http://NPB12.035.TU" TargetMode="External"/><Relationship Id="rId19" Type="http://schemas.openxmlformats.org/officeDocument/2006/relationships/hyperlink" Target="http://NPB12.024.TU" TargetMode="External"/><Relationship Id="rId114" Type="http://schemas.openxmlformats.org/officeDocument/2006/relationships/hyperlink" Target="http://NPB13.012.CU" TargetMode="External"/><Relationship Id="rId18" Type="http://schemas.openxmlformats.org/officeDocument/2006/relationships/hyperlink" Target="http://NPB12.021.CU" TargetMode="External"/><Relationship Id="rId113" Type="http://schemas.openxmlformats.org/officeDocument/2006/relationships/hyperlink" Target="http://NPB13.011.TD" TargetMode="External"/><Relationship Id="rId112" Type="http://schemas.openxmlformats.org/officeDocument/2006/relationships/hyperlink" Target="http://NPB13.011.TU" TargetMode="External"/><Relationship Id="rId111" Type="http://schemas.openxmlformats.org/officeDocument/2006/relationships/hyperlink" Target="http://NPB13.011.CD" TargetMode="External"/><Relationship Id="rId84" Type="http://schemas.openxmlformats.org/officeDocument/2006/relationships/hyperlink" Target="http://NPB13.060.CU" TargetMode="External"/><Relationship Id="rId83" Type="http://schemas.openxmlformats.org/officeDocument/2006/relationships/hyperlink" Target="http://NPB13.028.TD" TargetMode="External"/><Relationship Id="rId86" Type="http://schemas.openxmlformats.org/officeDocument/2006/relationships/hyperlink" Target="http://NPB13.057.TU" TargetMode="External"/><Relationship Id="rId85" Type="http://schemas.openxmlformats.org/officeDocument/2006/relationships/hyperlink" Target="http://NPB13.051.CU" TargetMode="External"/><Relationship Id="rId88" Type="http://schemas.openxmlformats.org/officeDocument/2006/relationships/hyperlink" Target="http://NPB13.043.CD" TargetMode="External"/><Relationship Id="rId150" Type="http://schemas.openxmlformats.org/officeDocument/2006/relationships/hyperlink" Target="http://NPB13.021.TU" TargetMode="External"/><Relationship Id="rId87" Type="http://schemas.openxmlformats.org/officeDocument/2006/relationships/hyperlink" Target="http://NPB13.058.CD" TargetMode="External"/><Relationship Id="rId89" Type="http://schemas.openxmlformats.org/officeDocument/2006/relationships/hyperlink" Target="http://NPB13.044.CU" TargetMode="External"/><Relationship Id="rId80" Type="http://schemas.openxmlformats.org/officeDocument/2006/relationships/hyperlink" Target="http://NPB13.021.CD" TargetMode="External"/><Relationship Id="rId82" Type="http://schemas.openxmlformats.org/officeDocument/2006/relationships/hyperlink" Target="http://NPB13.028.CD" TargetMode="External"/><Relationship Id="rId81" Type="http://schemas.openxmlformats.org/officeDocument/2006/relationships/hyperlink" Target="http://NPB13.024.CU" TargetMode="External"/><Relationship Id="rId1" Type="http://schemas.openxmlformats.org/officeDocument/2006/relationships/hyperlink" Target="http://NPB13.032.TD" TargetMode="External"/><Relationship Id="rId2" Type="http://schemas.openxmlformats.org/officeDocument/2006/relationships/hyperlink" Target="http://NPB13.035.CU" TargetMode="External"/><Relationship Id="rId3" Type="http://schemas.openxmlformats.org/officeDocument/2006/relationships/hyperlink" Target="http://NPB13.030.TU" TargetMode="External"/><Relationship Id="rId149" Type="http://schemas.openxmlformats.org/officeDocument/2006/relationships/hyperlink" Target="http://NPB13.017.TD" TargetMode="External"/><Relationship Id="rId4" Type="http://schemas.openxmlformats.org/officeDocument/2006/relationships/hyperlink" Target="http://NPB13.044.TU" TargetMode="External"/><Relationship Id="rId148" Type="http://schemas.openxmlformats.org/officeDocument/2006/relationships/hyperlink" Target="http://NPB13.017.CU" TargetMode="External"/><Relationship Id="rId9" Type="http://schemas.openxmlformats.org/officeDocument/2006/relationships/hyperlink" Target="http://NPB13.033.TU" TargetMode="External"/><Relationship Id="rId143" Type="http://schemas.openxmlformats.org/officeDocument/2006/relationships/hyperlink" Target="http://NPB13.009.TU" TargetMode="External"/><Relationship Id="rId142" Type="http://schemas.openxmlformats.org/officeDocument/2006/relationships/hyperlink" Target="http://NPB13.036.TD" TargetMode="External"/><Relationship Id="rId141" Type="http://schemas.openxmlformats.org/officeDocument/2006/relationships/hyperlink" Target="http://NPB13.058.TD" TargetMode="External"/><Relationship Id="rId140" Type="http://schemas.openxmlformats.org/officeDocument/2006/relationships/hyperlink" Target="http://NPB13.039.TD" TargetMode="External"/><Relationship Id="rId5" Type="http://schemas.openxmlformats.org/officeDocument/2006/relationships/hyperlink" Target="http://NPB13.054.CU" TargetMode="External"/><Relationship Id="rId147" Type="http://schemas.openxmlformats.org/officeDocument/2006/relationships/hyperlink" Target="http://NPB13.015.TU" TargetMode="External"/><Relationship Id="rId6" Type="http://schemas.openxmlformats.org/officeDocument/2006/relationships/hyperlink" Target="http://NPB13.028.TU" TargetMode="External"/><Relationship Id="rId146" Type="http://schemas.openxmlformats.org/officeDocument/2006/relationships/hyperlink" Target="http://NPB13.010.TU" TargetMode="External"/><Relationship Id="rId7" Type="http://schemas.openxmlformats.org/officeDocument/2006/relationships/hyperlink" Target="http://NPB13.045.CD" TargetMode="External"/><Relationship Id="rId145" Type="http://schemas.openxmlformats.org/officeDocument/2006/relationships/hyperlink" Target="http://NPB13.010.CD" TargetMode="External"/><Relationship Id="rId8" Type="http://schemas.openxmlformats.org/officeDocument/2006/relationships/hyperlink" Target="http://NPB13.032.TU" TargetMode="External"/><Relationship Id="rId144" Type="http://schemas.openxmlformats.org/officeDocument/2006/relationships/hyperlink" Target="http://NPB13.010.CU" TargetMode="External"/><Relationship Id="rId73" Type="http://schemas.openxmlformats.org/officeDocument/2006/relationships/hyperlink" Target="http://NPB13.002.CD" TargetMode="External"/><Relationship Id="rId72" Type="http://schemas.openxmlformats.org/officeDocument/2006/relationships/hyperlink" Target="http://NPB13.001.CD" TargetMode="External"/><Relationship Id="rId75" Type="http://schemas.openxmlformats.org/officeDocument/2006/relationships/hyperlink" Target="http://NPB13.008.CU" TargetMode="External"/><Relationship Id="rId74" Type="http://schemas.openxmlformats.org/officeDocument/2006/relationships/hyperlink" Target="http://NPB13.006.TD" TargetMode="External"/><Relationship Id="rId77" Type="http://schemas.openxmlformats.org/officeDocument/2006/relationships/hyperlink" Target="http://NPB13.009.CD" TargetMode="External"/><Relationship Id="rId76" Type="http://schemas.openxmlformats.org/officeDocument/2006/relationships/hyperlink" Target="http://NPB13.008.TU" TargetMode="External"/><Relationship Id="rId79" Type="http://schemas.openxmlformats.org/officeDocument/2006/relationships/hyperlink" Target="http://NPB13.017.TU" TargetMode="External"/><Relationship Id="rId78" Type="http://schemas.openxmlformats.org/officeDocument/2006/relationships/hyperlink" Target="http://NPB13.016.CD" TargetMode="External"/><Relationship Id="rId71" Type="http://schemas.openxmlformats.org/officeDocument/2006/relationships/hyperlink" Target="http://NPB13.024.CD" TargetMode="External"/><Relationship Id="rId70" Type="http://schemas.openxmlformats.org/officeDocument/2006/relationships/hyperlink" Target="http://NPB12.021.TD" TargetMode="External"/><Relationship Id="rId139" Type="http://schemas.openxmlformats.org/officeDocument/2006/relationships/hyperlink" Target="http://NPB13.056.CD" TargetMode="External"/><Relationship Id="rId138" Type="http://schemas.openxmlformats.org/officeDocument/2006/relationships/hyperlink" Target="http://NPB13.039.TU" TargetMode="External"/><Relationship Id="rId137" Type="http://schemas.openxmlformats.org/officeDocument/2006/relationships/hyperlink" Target="http://NPB13.038.CU" TargetMode="External"/><Relationship Id="rId132" Type="http://schemas.openxmlformats.org/officeDocument/2006/relationships/hyperlink" Target="http://NPB13.042.TU" TargetMode="External"/><Relationship Id="rId131" Type="http://schemas.openxmlformats.org/officeDocument/2006/relationships/hyperlink" Target="http://NPB13.041.TU" TargetMode="External"/><Relationship Id="rId130" Type="http://schemas.openxmlformats.org/officeDocument/2006/relationships/hyperlink" Target="http://NPB13.038.CD" TargetMode="External"/><Relationship Id="rId136" Type="http://schemas.openxmlformats.org/officeDocument/2006/relationships/hyperlink" Target="http://NPB13.002.TU" TargetMode="External"/><Relationship Id="rId135" Type="http://schemas.openxmlformats.org/officeDocument/2006/relationships/hyperlink" Target="http://NPB13.041.TD" TargetMode="External"/><Relationship Id="rId134" Type="http://schemas.openxmlformats.org/officeDocument/2006/relationships/hyperlink" Target="http://NPB13.001.CU" TargetMode="External"/><Relationship Id="rId133" Type="http://schemas.openxmlformats.org/officeDocument/2006/relationships/hyperlink" Target="http://NPB13.043.TU" TargetMode="External"/><Relationship Id="rId62" Type="http://schemas.openxmlformats.org/officeDocument/2006/relationships/hyperlink" Target="http://NPB12.041.CU" TargetMode="External"/><Relationship Id="rId61" Type="http://schemas.openxmlformats.org/officeDocument/2006/relationships/hyperlink" Target="http://NPB12.045.CU" TargetMode="External"/><Relationship Id="rId64" Type="http://schemas.openxmlformats.org/officeDocument/2006/relationships/hyperlink" Target="http://NPB12.029.CD" TargetMode="External"/><Relationship Id="rId63" Type="http://schemas.openxmlformats.org/officeDocument/2006/relationships/hyperlink" Target="http://NPB12.054.TD" TargetMode="External"/><Relationship Id="rId66" Type="http://schemas.openxmlformats.org/officeDocument/2006/relationships/hyperlink" Target="http://NPB12.033.TD" TargetMode="External"/><Relationship Id="rId65" Type="http://schemas.openxmlformats.org/officeDocument/2006/relationships/hyperlink" Target="http://NPB12.038.TU" TargetMode="External"/><Relationship Id="rId68" Type="http://schemas.openxmlformats.org/officeDocument/2006/relationships/hyperlink" Target="http://NPB12.057.CD" TargetMode="External"/><Relationship Id="rId67" Type="http://schemas.openxmlformats.org/officeDocument/2006/relationships/hyperlink" Target="http://NPB12.048.CD" TargetMode="External"/><Relationship Id="rId60" Type="http://schemas.openxmlformats.org/officeDocument/2006/relationships/hyperlink" Target="http://NPB12.046.TU" TargetMode="External"/><Relationship Id="rId69" Type="http://schemas.openxmlformats.org/officeDocument/2006/relationships/hyperlink" Target="http://NPB12.031.CU" TargetMode="External"/><Relationship Id="rId51" Type="http://schemas.openxmlformats.org/officeDocument/2006/relationships/hyperlink" Target="http://NPB12.045.TD" TargetMode="External"/><Relationship Id="rId50" Type="http://schemas.openxmlformats.org/officeDocument/2006/relationships/hyperlink" Target="http://NPB12.044.TD" TargetMode="External"/><Relationship Id="rId53" Type="http://schemas.openxmlformats.org/officeDocument/2006/relationships/hyperlink" Target="http://NPB12.050.TD" TargetMode="External"/><Relationship Id="rId52" Type="http://schemas.openxmlformats.org/officeDocument/2006/relationships/hyperlink" Target="http://NPB12.048.CU" TargetMode="External"/><Relationship Id="rId55" Type="http://schemas.openxmlformats.org/officeDocument/2006/relationships/hyperlink" Target="http://NPB12.048.TU" TargetMode="External"/><Relationship Id="rId161" Type="http://schemas.openxmlformats.org/officeDocument/2006/relationships/drawing" Target="../drawings/drawing11.xml"/><Relationship Id="rId54" Type="http://schemas.openxmlformats.org/officeDocument/2006/relationships/hyperlink" Target="http://NPB12.057.CU" TargetMode="External"/><Relationship Id="rId160" Type="http://schemas.openxmlformats.org/officeDocument/2006/relationships/hyperlink" Target="http://NPB13.043.TD" TargetMode="External"/><Relationship Id="rId57" Type="http://schemas.openxmlformats.org/officeDocument/2006/relationships/hyperlink" Target="http://NPB12.054.TU" TargetMode="External"/><Relationship Id="rId56" Type="http://schemas.openxmlformats.org/officeDocument/2006/relationships/hyperlink" Target="http://NPB12.051.TU" TargetMode="External"/><Relationship Id="rId159" Type="http://schemas.openxmlformats.org/officeDocument/2006/relationships/hyperlink" Target="http://NPB13.010.TD" TargetMode="External"/><Relationship Id="rId59" Type="http://schemas.openxmlformats.org/officeDocument/2006/relationships/hyperlink" Target="http://NPB12.030.TD" TargetMode="External"/><Relationship Id="rId154" Type="http://schemas.openxmlformats.org/officeDocument/2006/relationships/hyperlink" Target="http://NPB13.039.CD" TargetMode="External"/><Relationship Id="rId58" Type="http://schemas.openxmlformats.org/officeDocument/2006/relationships/hyperlink" Target="http://NPB12.040.CU" TargetMode="External"/><Relationship Id="rId153" Type="http://schemas.openxmlformats.org/officeDocument/2006/relationships/hyperlink" Target="http://NPB13.039.CU" TargetMode="External"/><Relationship Id="rId152" Type="http://schemas.openxmlformats.org/officeDocument/2006/relationships/hyperlink" Target="http://NPB13.038.TD" TargetMode="External"/><Relationship Id="rId151" Type="http://schemas.openxmlformats.org/officeDocument/2006/relationships/hyperlink" Target="http://NPB13.36.CU" TargetMode="External"/><Relationship Id="rId158" Type="http://schemas.openxmlformats.org/officeDocument/2006/relationships/hyperlink" Target="http://NPB13.050.CD" TargetMode="External"/><Relationship Id="rId157" Type="http://schemas.openxmlformats.org/officeDocument/2006/relationships/hyperlink" Target="http://NPB13.042.TD" TargetMode="External"/><Relationship Id="rId156" Type="http://schemas.openxmlformats.org/officeDocument/2006/relationships/hyperlink" Target="http://NPB13.042.TD" TargetMode="External"/><Relationship Id="rId155" Type="http://schemas.openxmlformats.org/officeDocument/2006/relationships/hyperlink" Target="http://NPB13.040.CD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SAMPLE.ID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mp.i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ample.i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71"/>
    <col customWidth="1" min="3" max="3" width="8.86"/>
    <col customWidth="1" min="4" max="4" width="8.14"/>
    <col customWidth="1" min="5" max="5" width="13.29"/>
    <col customWidth="1" min="11" max="11" width="8.71"/>
    <col customWidth="1" min="12" max="12" width="10.14"/>
    <col customWidth="1" min="13" max="13" width="7.57"/>
    <col customWidth="1" min="14" max="14" width="9.29"/>
    <col customWidth="1" min="15" max="15" width="47.71"/>
  </cols>
  <sheetData>
    <row r="1" ht="1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11</v>
      </c>
      <c r="L1" s="3" t="s">
        <v>13</v>
      </c>
      <c r="M1" s="3" t="s">
        <v>14</v>
      </c>
      <c r="N1" s="3" t="s">
        <v>16</v>
      </c>
      <c r="O1" s="1" t="s">
        <v>18</v>
      </c>
    </row>
    <row r="2" hidden="1">
      <c r="A2" s="4">
        <v>41729.0</v>
      </c>
      <c r="B2" s="5">
        <v>16.0</v>
      </c>
      <c r="C2" s="5">
        <v>1.0</v>
      </c>
      <c r="D2" s="5" t="s">
        <v>23</v>
      </c>
      <c r="E2" s="5" t="s">
        <v>24</v>
      </c>
      <c r="F2" s="5" t="s">
        <v>25</v>
      </c>
      <c r="G2" s="5">
        <v>6.0</v>
      </c>
      <c r="H2" s="5">
        <v>0.01678</v>
      </c>
      <c r="I2" s="5" t="s">
        <v>27</v>
      </c>
      <c r="J2" s="5" t="s">
        <v>28</v>
      </c>
      <c r="K2" s="5" t="s">
        <v>29</v>
      </c>
      <c r="L2" s="5" t="s">
        <v>29</v>
      </c>
      <c r="M2" s="5" t="s">
        <v>29</v>
      </c>
      <c r="N2" s="5" t="s">
        <v>29</v>
      </c>
      <c r="O2" s="5"/>
    </row>
    <row r="3">
      <c r="A3" s="4">
        <v>41729.0</v>
      </c>
      <c r="B3" s="5">
        <v>16.0</v>
      </c>
      <c r="C3" s="5">
        <v>1.0</v>
      </c>
      <c r="D3" s="5" t="s">
        <v>28</v>
      </c>
      <c r="E3" s="5" t="s">
        <v>30</v>
      </c>
      <c r="F3" s="5" t="s">
        <v>25</v>
      </c>
      <c r="G3" s="5">
        <v>6.0</v>
      </c>
      <c r="H3" s="5">
        <v>0.02008</v>
      </c>
      <c r="I3" s="5" t="s">
        <v>27</v>
      </c>
      <c r="J3" s="5" t="s">
        <v>31</v>
      </c>
      <c r="K3" s="5" t="s">
        <v>29</v>
      </c>
      <c r="L3" s="5" t="s">
        <v>29</v>
      </c>
      <c r="M3" s="5" t="s">
        <v>29</v>
      </c>
      <c r="N3" s="5" t="s">
        <v>29</v>
      </c>
      <c r="O3" s="5"/>
    </row>
    <row r="4">
      <c r="A4" s="4">
        <v>41729.0</v>
      </c>
      <c r="B4" s="5">
        <v>18.0</v>
      </c>
      <c r="C4" s="5">
        <v>1.0</v>
      </c>
      <c r="D4" s="5" t="s">
        <v>28</v>
      </c>
      <c r="E4" s="5" t="s">
        <v>30</v>
      </c>
      <c r="F4" s="5" t="s">
        <v>34</v>
      </c>
      <c r="G4" s="5">
        <v>6.0</v>
      </c>
      <c r="H4" s="5">
        <v>0.00497</v>
      </c>
      <c r="I4" s="5" t="s">
        <v>35</v>
      </c>
      <c r="J4" s="5" t="s">
        <v>31</v>
      </c>
      <c r="K4" s="5" t="s">
        <v>36</v>
      </c>
      <c r="L4" s="5" t="s">
        <v>36</v>
      </c>
      <c r="M4" s="5" t="s">
        <v>29</v>
      </c>
      <c r="N4" s="5" t="s">
        <v>29</v>
      </c>
      <c r="O4" s="7"/>
    </row>
    <row r="5">
      <c r="A5" s="4">
        <v>41789.0</v>
      </c>
      <c r="B5" s="5">
        <v>191.0</v>
      </c>
      <c r="C5" s="5">
        <v>1.0</v>
      </c>
      <c r="D5" s="5" t="s">
        <v>28</v>
      </c>
      <c r="E5" s="5" t="s">
        <v>30</v>
      </c>
      <c r="F5" s="5" t="s">
        <v>25</v>
      </c>
      <c r="G5" s="5">
        <v>6.0</v>
      </c>
      <c r="H5" s="5">
        <v>0.04268</v>
      </c>
      <c r="I5" s="5" t="s">
        <v>27</v>
      </c>
      <c r="J5" s="5" t="s">
        <v>31</v>
      </c>
      <c r="K5" s="5" t="s">
        <v>36</v>
      </c>
      <c r="L5" s="5" t="s">
        <v>29</v>
      </c>
      <c r="M5" s="5" t="s">
        <v>29</v>
      </c>
      <c r="N5" s="5" t="s">
        <v>29</v>
      </c>
      <c r="O5" s="7"/>
    </row>
    <row r="6">
      <c r="A6" s="4">
        <v>41789.0</v>
      </c>
      <c r="B6" s="5">
        <v>192.0</v>
      </c>
      <c r="C6" s="5">
        <v>1.0</v>
      </c>
      <c r="D6" s="5" t="s">
        <v>28</v>
      </c>
      <c r="E6" s="5" t="s">
        <v>30</v>
      </c>
      <c r="F6" s="5" t="s">
        <v>37</v>
      </c>
      <c r="G6" s="5">
        <v>4.0</v>
      </c>
      <c r="H6" s="5">
        <v>0.04732</v>
      </c>
      <c r="I6" s="5" t="s">
        <v>27</v>
      </c>
      <c r="J6" s="5" t="s">
        <v>31</v>
      </c>
      <c r="K6" s="5" t="s">
        <v>36</v>
      </c>
      <c r="L6" s="5" t="s">
        <v>29</v>
      </c>
      <c r="M6" s="5" t="s">
        <v>29</v>
      </c>
      <c r="N6" s="5" t="s">
        <v>29</v>
      </c>
      <c r="O6" s="7"/>
    </row>
    <row r="7" hidden="1">
      <c r="A7" s="4">
        <v>41729.0</v>
      </c>
      <c r="B7" s="5">
        <v>13.0</v>
      </c>
      <c r="C7" s="5">
        <v>2.0</v>
      </c>
      <c r="D7" s="5" t="s">
        <v>23</v>
      </c>
      <c r="E7" s="5" t="s">
        <v>24</v>
      </c>
      <c r="F7" s="5" t="s">
        <v>26</v>
      </c>
      <c r="G7" s="5">
        <v>4.0</v>
      </c>
      <c r="H7" s="5">
        <v>0.01759</v>
      </c>
      <c r="I7" s="5">
        <v>1.0</v>
      </c>
      <c r="J7" s="5" t="s">
        <v>28</v>
      </c>
      <c r="K7" s="5" t="s">
        <v>29</v>
      </c>
      <c r="L7" s="5" t="s">
        <v>29</v>
      </c>
      <c r="M7" s="5" t="s">
        <v>29</v>
      </c>
      <c r="N7" s="5" t="s">
        <v>29</v>
      </c>
      <c r="O7" s="7"/>
    </row>
    <row r="8" hidden="1">
      <c r="A8" s="4">
        <v>41729.0</v>
      </c>
      <c r="B8" s="5">
        <v>14.0</v>
      </c>
      <c r="C8" s="5">
        <v>2.0</v>
      </c>
      <c r="D8" s="5" t="s">
        <v>23</v>
      </c>
      <c r="E8" s="5" t="s">
        <v>24</v>
      </c>
      <c r="F8" s="5" t="s">
        <v>34</v>
      </c>
      <c r="G8" s="5">
        <v>8.0</v>
      </c>
      <c r="H8" s="5">
        <v>0.01342</v>
      </c>
      <c r="I8" s="5">
        <v>1.0</v>
      </c>
      <c r="J8" s="5" t="s">
        <v>28</v>
      </c>
      <c r="K8" s="5" t="s">
        <v>29</v>
      </c>
      <c r="L8" s="5" t="s">
        <v>29</v>
      </c>
      <c r="M8" s="5" t="s">
        <v>29</v>
      </c>
      <c r="N8" s="5" t="s">
        <v>29</v>
      </c>
      <c r="O8" s="5"/>
    </row>
    <row r="9" hidden="1">
      <c r="A9" s="4">
        <v>41729.0</v>
      </c>
      <c r="B9" s="5">
        <v>29.0</v>
      </c>
      <c r="C9" s="5">
        <v>2.0</v>
      </c>
      <c r="D9" s="5" t="s">
        <v>39</v>
      </c>
      <c r="E9" s="5" t="s">
        <v>40</v>
      </c>
      <c r="F9" s="5" t="s">
        <v>25</v>
      </c>
      <c r="G9" s="5">
        <v>7.0</v>
      </c>
      <c r="H9" s="5">
        <v>0.01955</v>
      </c>
      <c r="I9" s="5">
        <v>1.0</v>
      </c>
      <c r="J9" s="5" t="s">
        <v>28</v>
      </c>
      <c r="K9" s="5" t="s">
        <v>36</v>
      </c>
      <c r="L9" s="5" t="s">
        <v>29</v>
      </c>
      <c r="M9" s="5" t="s">
        <v>29</v>
      </c>
      <c r="N9" s="5" t="s">
        <v>29</v>
      </c>
      <c r="O9" s="5" t="s">
        <v>41</v>
      </c>
    </row>
    <row r="10" hidden="1">
      <c r="A10" s="4">
        <v>41729.0</v>
      </c>
      <c r="B10" s="5">
        <v>30.0</v>
      </c>
      <c r="C10" s="5">
        <v>2.0</v>
      </c>
      <c r="D10" s="5" t="s">
        <v>39</v>
      </c>
      <c r="E10" s="5" t="s">
        <v>40</v>
      </c>
      <c r="F10" s="5" t="s">
        <v>37</v>
      </c>
      <c r="G10" s="5">
        <v>9.0</v>
      </c>
      <c r="H10" s="5">
        <v>0.01416</v>
      </c>
      <c r="I10" s="5">
        <v>1.0</v>
      </c>
      <c r="J10" s="5" t="s">
        <v>28</v>
      </c>
      <c r="K10" s="5" t="s">
        <v>29</v>
      </c>
      <c r="L10" s="5" t="s">
        <v>29</v>
      </c>
      <c r="M10" s="5" t="s">
        <v>29</v>
      </c>
      <c r="N10" s="5" t="s">
        <v>29</v>
      </c>
      <c r="O10" s="7"/>
    </row>
    <row r="11">
      <c r="A11" s="4">
        <v>41729.0</v>
      </c>
      <c r="B11" s="5">
        <v>22.0</v>
      </c>
      <c r="C11" s="5">
        <v>1.0</v>
      </c>
      <c r="D11" s="5" t="s">
        <v>39</v>
      </c>
      <c r="E11" s="5" t="s">
        <v>30</v>
      </c>
      <c r="F11" s="5" t="s">
        <v>34</v>
      </c>
      <c r="G11" s="5">
        <v>7.0</v>
      </c>
      <c r="H11" s="5">
        <v>0.05454</v>
      </c>
      <c r="I11" s="5">
        <v>2.0</v>
      </c>
      <c r="J11" s="5" t="s">
        <v>31</v>
      </c>
      <c r="K11" s="5" t="s">
        <v>36</v>
      </c>
      <c r="L11" s="5" t="s">
        <v>36</v>
      </c>
      <c r="M11" s="5" t="s">
        <v>36</v>
      </c>
      <c r="N11" s="5" t="s">
        <v>29</v>
      </c>
      <c r="O11" s="5" t="s">
        <v>42</v>
      </c>
    </row>
    <row r="12">
      <c r="A12" s="4">
        <v>41729.0</v>
      </c>
      <c r="B12" s="5">
        <v>24.0</v>
      </c>
      <c r="C12" s="5">
        <v>1.0</v>
      </c>
      <c r="D12" s="5" t="s">
        <v>39</v>
      </c>
      <c r="E12" s="5" t="s">
        <v>30</v>
      </c>
      <c r="F12" s="5" t="s">
        <v>37</v>
      </c>
      <c r="G12" s="5">
        <v>9.0</v>
      </c>
      <c r="H12" s="5">
        <v>0.00884</v>
      </c>
      <c r="I12" s="5" t="s">
        <v>35</v>
      </c>
      <c r="J12" s="5" t="s">
        <v>31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43</v>
      </c>
    </row>
    <row r="13">
      <c r="A13" s="4">
        <v>41729.0</v>
      </c>
      <c r="B13" s="5">
        <v>21.0</v>
      </c>
      <c r="C13" s="5">
        <v>1.0</v>
      </c>
      <c r="D13" s="5" t="s">
        <v>39</v>
      </c>
      <c r="E13" s="5" t="s">
        <v>30</v>
      </c>
      <c r="F13" s="5" t="s">
        <v>25</v>
      </c>
      <c r="G13" s="5">
        <v>1.0</v>
      </c>
      <c r="H13" s="5">
        <v>0.01526</v>
      </c>
      <c r="I13" s="5">
        <v>2.0</v>
      </c>
      <c r="J13" s="5" t="s">
        <v>31</v>
      </c>
      <c r="K13" s="5" t="s">
        <v>36</v>
      </c>
      <c r="L13" s="5" t="s">
        <v>36</v>
      </c>
      <c r="M13" s="5" t="s">
        <v>36</v>
      </c>
      <c r="N13" s="5" t="s">
        <v>29</v>
      </c>
      <c r="O13" s="5" t="s">
        <v>44</v>
      </c>
    </row>
    <row r="14">
      <c r="A14" s="4">
        <v>41729.0</v>
      </c>
      <c r="B14" s="5">
        <v>23.0</v>
      </c>
      <c r="C14" s="5">
        <v>1.0</v>
      </c>
      <c r="D14" s="5" t="s">
        <v>39</v>
      </c>
      <c r="E14" s="5" t="s">
        <v>30</v>
      </c>
      <c r="F14" s="5" t="s">
        <v>26</v>
      </c>
      <c r="G14" s="5">
        <v>4.0</v>
      </c>
      <c r="H14" s="5">
        <v>0.05827</v>
      </c>
      <c r="I14" s="5">
        <v>2.0</v>
      </c>
      <c r="J14" s="5" t="s">
        <v>31</v>
      </c>
      <c r="K14" s="5" t="s">
        <v>29</v>
      </c>
      <c r="L14" s="5" t="s">
        <v>29</v>
      </c>
      <c r="M14" s="5" t="s">
        <v>29</v>
      </c>
      <c r="N14" s="5" t="s">
        <v>36</v>
      </c>
      <c r="O14" s="5" t="s">
        <v>45</v>
      </c>
    </row>
    <row r="15">
      <c r="A15" s="4">
        <v>41729.0</v>
      </c>
      <c r="B15" s="5">
        <v>13.0</v>
      </c>
      <c r="C15" s="5">
        <v>2.0</v>
      </c>
      <c r="D15" s="5" t="s">
        <v>28</v>
      </c>
      <c r="E15" s="5" t="s">
        <v>40</v>
      </c>
      <c r="F15" s="5" t="s">
        <v>26</v>
      </c>
      <c r="G15" s="5">
        <v>4.0</v>
      </c>
      <c r="H15" s="5">
        <v>0.02909</v>
      </c>
      <c r="I15" s="5">
        <v>2.0</v>
      </c>
      <c r="J15" s="5" t="s">
        <v>31</v>
      </c>
      <c r="K15" s="5" t="s">
        <v>36</v>
      </c>
      <c r="L15" s="5" t="s">
        <v>29</v>
      </c>
      <c r="M15" s="5" t="s">
        <v>29</v>
      </c>
      <c r="N15" s="5" t="s">
        <v>29</v>
      </c>
      <c r="O15" s="7"/>
    </row>
    <row r="16" hidden="1">
      <c r="A16" s="4">
        <v>41729.0</v>
      </c>
      <c r="B16" s="5">
        <v>15.0</v>
      </c>
      <c r="C16" s="5">
        <v>3.0</v>
      </c>
      <c r="D16" s="5" t="s">
        <v>23</v>
      </c>
      <c r="E16" s="5" t="s">
        <v>24</v>
      </c>
      <c r="F16" s="5" t="s">
        <v>37</v>
      </c>
      <c r="G16" s="5">
        <v>9.0</v>
      </c>
      <c r="H16" s="5">
        <v>0.02168</v>
      </c>
      <c r="I16" s="5" t="s">
        <v>38</v>
      </c>
      <c r="J16" s="5" t="s">
        <v>28</v>
      </c>
      <c r="K16" s="5" t="s">
        <v>36</v>
      </c>
      <c r="L16" s="5" t="s">
        <v>29</v>
      </c>
      <c r="M16" s="5" t="s">
        <v>29</v>
      </c>
      <c r="N16" s="5" t="s">
        <v>29</v>
      </c>
      <c r="O16" s="7"/>
    </row>
    <row r="17">
      <c r="A17" s="4">
        <v>41729.0</v>
      </c>
      <c r="B17" s="5">
        <v>14.0</v>
      </c>
      <c r="C17" s="5">
        <v>2.0</v>
      </c>
      <c r="D17" s="5" t="s">
        <v>28</v>
      </c>
      <c r="E17" s="5" t="s">
        <v>40</v>
      </c>
      <c r="F17" s="5" t="s">
        <v>34</v>
      </c>
      <c r="G17" s="5">
        <v>8.0</v>
      </c>
      <c r="H17" s="5">
        <v>0.0128</v>
      </c>
      <c r="I17" s="5">
        <v>1.0</v>
      </c>
      <c r="J17" s="5" t="s">
        <v>31</v>
      </c>
      <c r="K17" s="5" t="s">
        <v>29</v>
      </c>
      <c r="L17" s="5" t="s">
        <v>29</v>
      </c>
      <c r="M17" s="5" t="s">
        <v>29</v>
      </c>
      <c r="N17" s="5" t="s">
        <v>29</v>
      </c>
      <c r="O17" s="7"/>
    </row>
    <row r="18" hidden="1">
      <c r="A18" s="4">
        <v>41740.0</v>
      </c>
      <c r="B18" s="5">
        <v>80.0</v>
      </c>
      <c r="C18" s="5">
        <v>4.0</v>
      </c>
      <c r="D18" s="5" t="s">
        <v>23</v>
      </c>
      <c r="E18" s="5" t="s">
        <v>24</v>
      </c>
      <c r="F18" s="5" t="s">
        <v>26</v>
      </c>
      <c r="G18" s="5">
        <v>5.0</v>
      </c>
      <c r="H18" s="5">
        <v>0.00809</v>
      </c>
      <c r="I18" s="5" t="s">
        <v>46</v>
      </c>
      <c r="J18" s="5" t="s">
        <v>28</v>
      </c>
      <c r="K18" s="5" t="s">
        <v>36</v>
      </c>
      <c r="L18" s="5" t="s">
        <v>36</v>
      </c>
      <c r="M18" s="5" t="s">
        <v>29</v>
      </c>
      <c r="N18" s="5" t="s">
        <v>36</v>
      </c>
      <c r="O18" s="5" t="s">
        <v>47</v>
      </c>
    </row>
    <row r="19" hidden="1">
      <c r="A19" s="4">
        <v>41746.0</v>
      </c>
      <c r="B19" s="5">
        <v>87.0</v>
      </c>
      <c r="C19" s="5">
        <v>4.0</v>
      </c>
      <c r="D19" s="5" t="s">
        <v>23</v>
      </c>
      <c r="E19" s="5" t="s">
        <v>24</v>
      </c>
      <c r="F19" s="5" t="s">
        <v>25</v>
      </c>
      <c r="G19" s="5" t="s">
        <v>24</v>
      </c>
      <c r="H19" s="5">
        <v>0.01768</v>
      </c>
      <c r="I19" s="5" t="s">
        <v>27</v>
      </c>
      <c r="J19" s="5" t="s">
        <v>28</v>
      </c>
      <c r="K19" s="5" t="s">
        <v>29</v>
      </c>
      <c r="L19" s="5" t="s">
        <v>36</v>
      </c>
      <c r="M19" s="5" t="s">
        <v>29</v>
      </c>
      <c r="N19" s="5" t="s">
        <v>29</v>
      </c>
      <c r="O19" s="7"/>
    </row>
    <row r="20">
      <c r="A20" s="4">
        <v>41729.0</v>
      </c>
      <c r="B20" s="5">
        <v>29.0</v>
      </c>
      <c r="C20" s="5">
        <v>2.0</v>
      </c>
      <c r="D20" s="5" t="s">
        <v>39</v>
      </c>
      <c r="E20" s="5" t="s">
        <v>40</v>
      </c>
      <c r="F20" s="5" t="s">
        <v>25</v>
      </c>
      <c r="G20" s="5">
        <v>7.0</v>
      </c>
      <c r="H20" s="5">
        <v>0.03864</v>
      </c>
      <c r="I20" s="5">
        <v>2.0</v>
      </c>
      <c r="J20" s="5" t="s">
        <v>31</v>
      </c>
      <c r="K20" s="5" t="s">
        <v>36</v>
      </c>
      <c r="L20" s="5" t="s">
        <v>29</v>
      </c>
      <c r="M20" s="5" t="s">
        <v>29</v>
      </c>
      <c r="N20" s="5" t="s">
        <v>29</v>
      </c>
      <c r="O20" s="5" t="s">
        <v>41</v>
      </c>
    </row>
    <row r="21">
      <c r="A21" s="4">
        <v>41729.0</v>
      </c>
      <c r="B21" s="5">
        <v>30.0</v>
      </c>
      <c r="C21" s="5">
        <v>2.0</v>
      </c>
      <c r="D21" s="5" t="s">
        <v>39</v>
      </c>
      <c r="E21" s="5" t="s">
        <v>40</v>
      </c>
      <c r="F21" s="5" t="s">
        <v>37</v>
      </c>
      <c r="G21" s="5">
        <v>9.0</v>
      </c>
      <c r="H21" s="5">
        <v>0.01476</v>
      </c>
      <c r="I21" s="5">
        <v>1.0</v>
      </c>
      <c r="J21" s="5" t="s">
        <v>31</v>
      </c>
      <c r="K21" s="5" t="s">
        <v>29</v>
      </c>
      <c r="L21" s="5" t="s">
        <v>29</v>
      </c>
      <c r="M21" s="5" t="s">
        <v>29</v>
      </c>
      <c r="N21" s="5" t="s">
        <v>29</v>
      </c>
      <c r="O21" s="7"/>
    </row>
    <row r="22">
      <c r="A22" s="4">
        <v>41729.0</v>
      </c>
      <c r="B22" s="5">
        <v>20.0</v>
      </c>
      <c r="C22" s="5">
        <v>3.0</v>
      </c>
      <c r="D22" s="5" t="s">
        <v>28</v>
      </c>
      <c r="E22" s="5" t="s">
        <v>30</v>
      </c>
      <c r="F22" s="5" t="s">
        <v>26</v>
      </c>
      <c r="G22" s="5">
        <v>6.0</v>
      </c>
      <c r="H22" s="5">
        <v>0.01549</v>
      </c>
      <c r="I22" s="5" t="s">
        <v>35</v>
      </c>
      <c r="J22" s="5" t="s">
        <v>31</v>
      </c>
      <c r="K22" s="5" t="s">
        <v>36</v>
      </c>
      <c r="L22" s="5" t="s">
        <v>29</v>
      </c>
      <c r="M22" s="5" t="s">
        <v>29</v>
      </c>
      <c r="N22" s="5" t="s">
        <v>29</v>
      </c>
      <c r="O22" s="5"/>
    </row>
    <row r="23">
      <c r="A23" s="4">
        <v>41729.0</v>
      </c>
      <c r="B23" s="5">
        <v>32.0</v>
      </c>
      <c r="C23" s="5">
        <v>3.0</v>
      </c>
      <c r="D23" s="5" t="s">
        <v>28</v>
      </c>
      <c r="E23" s="5" t="s">
        <v>30</v>
      </c>
      <c r="F23" s="5" t="s">
        <v>34</v>
      </c>
      <c r="G23" s="5">
        <v>4.0</v>
      </c>
      <c r="H23" s="5">
        <v>0.02338</v>
      </c>
      <c r="I23" s="5" t="s">
        <v>35</v>
      </c>
      <c r="J23" s="5" t="s">
        <v>31</v>
      </c>
      <c r="K23" s="5" t="s">
        <v>36</v>
      </c>
      <c r="L23" s="5" t="s">
        <v>36</v>
      </c>
      <c r="M23" s="5" t="s">
        <v>36</v>
      </c>
      <c r="N23" s="5" t="s">
        <v>29</v>
      </c>
      <c r="O23" s="5" t="s">
        <v>51</v>
      </c>
    </row>
    <row r="24">
      <c r="A24" s="4">
        <v>41729.0</v>
      </c>
      <c r="B24" s="5">
        <v>15.0</v>
      </c>
      <c r="C24" s="5">
        <v>3.0</v>
      </c>
      <c r="D24" s="5" t="s">
        <v>28</v>
      </c>
      <c r="E24" s="5" t="s">
        <v>30</v>
      </c>
      <c r="F24" s="5" t="s">
        <v>37</v>
      </c>
      <c r="G24" s="5">
        <v>9.0</v>
      </c>
      <c r="H24" s="5">
        <v>0.0297</v>
      </c>
      <c r="I24" s="5" t="s">
        <v>38</v>
      </c>
      <c r="J24" s="5" t="s">
        <v>31</v>
      </c>
      <c r="K24" s="5" t="s">
        <v>36</v>
      </c>
      <c r="L24" s="5" t="s">
        <v>29</v>
      </c>
      <c r="M24" s="5" t="s">
        <v>29</v>
      </c>
      <c r="N24" s="5" t="s">
        <v>29</v>
      </c>
      <c r="O24" s="5" t="s">
        <v>53</v>
      </c>
    </row>
    <row r="25" hidden="1">
      <c r="A25" s="4">
        <v>41729.0</v>
      </c>
      <c r="B25" s="5">
        <v>25.0</v>
      </c>
      <c r="C25" s="5">
        <v>5.0</v>
      </c>
      <c r="D25" s="5" t="s">
        <v>39</v>
      </c>
      <c r="E25" s="5" t="s">
        <v>30</v>
      </c>
      <c r="F25" s="5" t="s">
        <v>34</v>
      </c>
      <c r="G25" s="5">
        <v>6.0</v>
      </c>
      <c r="H25" s="5">
        <v>0.01123</v>
      </c>
      <c r="I25" s="5">
        <v>1.0</v>
      </c>
      <c r="J25" s="5" t="s">
        <v>28</v>
      </c>
      <c r="K25" s="5" t="s">
        <v>36</v>
      </c>
      <c r="L25" s="5" t="s">
        <v>29</v>
      </c>
      <c r="M25" s="5" t="s">
        <v>29</v>
      </c>
      <c r="N25" s="5" t="s">
        <v>29</v>
      </c>
      <c r="O25" s="7"/>
    </row>
    <row r="26">
      <c r="A26" s="4">
        <v>41729.0</v>
      </c>
      <c r="B26" s="5">
        <v>17.0</v>
      </c>
      <c r="C26" s="5">
        <v>3.0</v>
      </c>
      <c r="D26" s="5" t="s">
        <v>39</v>
      </c>
      <c r="E26" s="5" t="s">
        <v>30</v>
      </c>
      <c r="F26" s="5" t="s">
        <v>26</v>
      </c>
      <c r="G26" s="5">
        <v>5.0</v>
      </c>
      <c r="H26" s="5">
        <v>0.01409</v>
      </c>
      <c r="I26" s="5" t="s">
        <v>27</v>
      </c>
      <c r="J26" s="5" t="s">
        <v>31</v>
      </c>
      <c r="K26" s="5" t="s">
        <v>29</v>
      </c>
      <c r="L26" s="5" t="s">
        <v>36</v>
      </c>
      <c r="M26" s="5" t="s">
        <v>36</v>
      </c>
      <c r="N26" s="5" t="s">
        <v>29</v>
      </c>
      <c r="O26" s="5"/>
    </row>
    <row r="27" hidden="1">
      <c r="A27" s="4">
        <v>41729.0</v>
      </c>
      <c r="B27" s="5">
        <v>27.0</v>
      </c>
      <c r="C27" s="5">
        <v>5.0</v>
      </c>
      <c r="D27" s="5" t="s">
        <v>39</v>
      </c>
      <c r="E27" s="5" t="s">
        <v>30</v>
      </c>
      <c r="F27" s="5" t="s">
        <v>26</v>
      </c>
      <c r="G27" s="5">
        <v>4.0</v>
      </c>
      <c r="H27" s="5">
        <v>0.01192</v>
      </c>
      <c r="I27" s="5" t="s">
        <v>46</v>
      </c>
      <c r="J27" s="5" t="s">
        <v>28</v>
      </c>
      <c r="K27" s="5" t="s">
        <v>36</v>
      </c>
      <c r="L27" s="5" t="s">
        <v>36</v>
      </c>
      <c r="M27" s="5" t="s">
        <v>29</v>
      </c>
      <c r="N27" s="5" t="s">
        <v>29</v>
      </c>
      <c r="O27" s="7"/>
    </row>
    <row r="28" hidden="1">
      <c r="A28" s="4">
        <v>41729.0</v>
      </c>
      <c r="B28" s="5">
        <v>28.0</v>
      </c>
      <c r="C28" s="5">
        <v>5.0</v>
      </c>
      <c r="D28" s="5" t="s">
        <v>39</v>
      </c>
      <c r="E28" s="5" t="s">
        <v>30</v>
      </c>
      <c r="F28" s="5" t="s">
        <v>25</v>
      </c>
      <c r="G28" s="5">
        <v>6.0</v>
      </c>
      <c r="H28" s="5">
        <v>0.02158</v>
      </c>
      <c r="I28" s="5" t="s">
        <v>48</v>
      </c>
      <c r="J28" s="5" t="s">
        <v>28</v>
      </c>
      <c r="K28" s="5" t="s">
        <v>36</v>
      </c>
      <c r="L28" s="5" t="s">
        <v>29</v>
      </c>
      <c r="M28" s="5" t="s">
        <v>29</v>
      </c>
      <c r="N28" s="5" t="s">
        <v>36</v>
      </c>
      <c r="O28" s="5" t="s">
        <v>49</v>
      </c>
    </row>
    <row r="29" hidden="1">
      <c r="A29" s="4">
        <v>41736.0</v>
      </c>
      <c r="B29" s="5">
        <v>56.0</v>
      </c>
      <c r="C29" s="5">
        <v>5.0</v>
      </c>
      <c r="D29" s="5" t="s">
        <v>39</v>
      </c>
      <c r="E29" s="5" t="s">
        <v>24</v>
      </c>
      <c r="F29" s="5" t="s">
        <v>37</v>
      </c>
      <c r="G29" s="5">
        <v>6.0</v>
      </c>
      <c r="H29" s="5">
        <v>0.00568</v>
      </c>
      <c r="I29" s="5">
        <v>1.0</v>
      </c>
      <c r="J29" s="5" t="s">
        <v>28</v>
      </c>
      <c r="K29" s="5" t="s">
        <v>36</v>
      </c>
      <c r="L29" s="5" t="s">
        <v>29</v>
      </c>
      <c r="M29" s="5" t="s">
        <v>29</v>
      </c>
      <c r="N29" s="5" t="s">
        <v>36</v>
      </c>
      <c r="O29" s="5" t="s">
        <v>47</v>
      </c>
    </row>
    <row r="30">
      <c r="A30" s="4">
        <v>41740.0</v>
      </c>
      <c r="B30" s="5">
        <v>80.0</v>
      </c>
      <c r="C30" s="5">
        <v>4.0</v>
      </c>
      <c r="D30" s="5" t="s">
        <v>28</v>
      </c>
      <c r="E30" s="5" t="s">
        <v>56</v>
      </c>
      <c r="F30" s="5" t="s">
        <v>26</v>
      </c>
      <c r="G30" s="5">
        <v>5.0</v>
      </c>
      <c r="H30" s="5">
        <v>0.01696</v>
      </c>
      <c r="I30" s="5">
        <v>2.0</v>
      </c>
      <c r="J30" s="5" t="s">
        <v>31</v>
      </c>
      <c r="K30" s="5" t="s">
        <v>36</v>
      </c>
      <c r="L30" s="5" t="s">
        <v>36</v>
      </c>
      <c r="M30" s="5" t="s">
        <v>29</v>
      </c>
      <c r="N30" s="5" t="s">
        <v>36</v>
      </c>
      <c r="O30" s="5" t="s">
        <v>47</v>
      </c>
    </row>
    <row r="31">
      <c r="A31" s="4">
        <v>41746.0</v>
      </c>
      <c r="B31" s="5">
        <v>87.0</v>
      </c>
      <c r="C31" s="5">
        <v>4.0</v>
      </c>
      <c r="D31" s="5" t="s">
        <v>28</v>
      </c>
      <c r="E31" s="5" t="s">
        <v>56</v>
      </c>
      <c r="F31" s="5" t="s">
        <v>25</v>
      </c>
      <c r="G31" s="5" t="s">
        <v>57</v>
      </c>
      <c r="H31" s="5">
        <v>0.01529</v>
      </c>
      <c r="I31" s="5" t="s">
        <v>27</v>
      </c>
      <c r="J31" s="5" t="s">
        <v>31</v>
      </c>
      <c r="K31" s="5" t="s">
        <v>29</v>
      </c>
      <c r="L31" s="5" t="s">
        <v>36</v>
      </c>
      <c r="M31" s="5" t="s">
        <v>29</v>
      </c>
      <c r="N31" s="5" t="s">
        <v>29</v>
      </c>
      <c r="O31" s="7"/>
    </row>
    <row r="32" hidden="1">
      <c r="A32" s="4">
        <v>41750.0</v>
      </c>
      <c r="B32" s="5">
        <v>116.0</v>
      </c>
      <c r="C32" s="5">
        <v>7.0</v>
      </c>
      <c r="D32" s="5" t="s">
        <v>39</v>
      </c>
      <c r="E32" s="5" t="s">
        <v>23</v>
      </c>
      <c r="F32" s="5" t="s">
        <v>37</v>
      </c>
      <c r="G32" s="5" t="s">
        <v>24</v>
      </c>
      <c r="H32" s="5">
        <v>0.01455</v>
      </c>
      <c r="I32" s="5">
        <v>1.0</v>
      </c>
      <c r="J32" s="5" t="s">
        <v>28</v>
      </c>
      <c r="K32" s="5" t="s">
        <v>36</v>
      </c>
      <c r="L32" s="5" t="s">
        <v>29</v>
      </c>
      <c r="M32" s="5" t="s">
        <v>29</v>
      </c>
      <c r="N32" s="5" t="s">
        <v>29</v>
      </c>
      <c r="O32" s="5" t="s">
        <v>59</v>
      </c>
    </row>
    <row r="33" hidden="1">
      <c r="A33" s="4">
        <v>41750.0</v>
      </c>
      <c r="B33" s="5">
        <v>118.0</v>
      </c>
      <c r="C33" s="5">
        <v>7.0</v>
      </c>
      <c r="D33" s="5" t="s">
        <v>39</v>
      </c>
      <c r="E33" s="5" t="s">
        <v>23</v>
      </c>
      <c r="F33" s="5" t="s">
        <v>26</v>
      </c>
      <c r="G33" s="5" t="s">
        <v>24</v>
      </c>
      <c r="H33" s="5">
        <v>0.01714</v>
      </c>
      <c r="I33" s="5">
        <v>1.0</v>
      </c>
      <c r="J33" s="5" t="s">
        <v>28</v>
      </c>
      <c r="K33" s="5" t="s">
        <v>29</v>
      </c>
      <c r="L33" s="5" t="s">
        <v>29</v>
      </c>
      <c r="M33" s="5" t="s">
        <v>36</v>
      </c>
      <c r="N33" s="5" t="s">
        <v>29</v>
      </c>
      <c r="O33" s="7"/>
    </row>
    <row r="34" hidden="1">
      <c r="A34" s="4">
        <v>41750.0</v>
      </c>
      <c r="B34" s="5">
        <v>119.0</v>
      </c>
      <c r="C34" s="5">
        <v>7.0</v>
      </c>
      <c r="D34" s="5" t="s">
        <v>39</v>
      </c>
      <c r="E34" s="5" t="s">
        <v>23</v>
      </c>
      <c r="F34" s="5" t="s">
        <v>34</v>
      </c>
      <c r="G34" s="5" t="s">
        <v>24</v>
      </c>
      <c r="H34" s="5">
        <v>0.03118</v>
      </c>
      <c r="I34" s="5" t="s">
        <v>46</v>
      </c>
      <c r="J34" s="5" t="s">
        <v>28</v>
      </c>
      <c r="K34" s="5" t="s">
        <v>36</v>
      </c>
      <c r="L34" s="5" t="s">
        <v>29</v>
      </c>
      <c r="M34" s="5" t="s">
        <v>29</v>
      </c>
      <c r="N34" s="5" t="s">
        <v>29</v>
      </c>
      <c r="O34" s="7"/>
    </row>
    <row r="35">
      <c r="A35" s="4">
        <v>41729.0</v>
      </c>
      <c r="B35" s="5">
        <v>25.0</v>
      </c>
      <c r="C35" s="5">
        <v>5.0</v>
      </c>
      <c r="D35" s="5" t="s">
        <v>28</v>
      </c>
      <c r="E35" s="5" t="s">
        <v>30</v>
      </c>
      <c r="F35" s="5" t="s">
        <v>34</v>
      </c>
      <c r="G35" s="5">
        <v>6.0</v>
      </c>
      <c r="H35" s="5">
        <v>0.0218</v>
      </c>
      <c r="I35" s="5">
        <v>2.0</v>
      </c>
      <c r="J35" s="5" t="s">
        <v>31</v>
      </c>
      <c r="K35" s="5" t="s">
        <v>36</v>
      </c>
      <c r="L35" s="5" t="s">
        <v>29</v>
      </c>
      <c r="M35" s="5" t="s">
        <v>29</v>
      </c>
      <c r="N35" s="5" t="s">
        <v>29</v>
      </c>
      <c r="O35" s="7"/>
    </row>
    <row r="36">
      <c r="A36" s="4">
        <v>41729.0</v>
      </c>
      <c r="B36" s="5">
        <v>27.0</v>
      </c>
      <c r="C36" s="5">
        <v>5.0</v>
      </c>
      <c r="D36" s="5" t="s">
        <v>28</v>
      </c>
      <c r="E36" s="5" t="s">
        <v>30</v>
      </c>
      <c r="F36" s="5" t="s">
        <v>26</v>
      </c>
      <c r="G36" s="5">
        <v>4.0</v>
      </c>
      <c r="H36" s="5">
        <v>0.01865</v>
      </c>
      <c r="I36" s="5" t="s">
        <v>46</v>
      </c>
      <c r="J36" s="5" t="s">
        <v>31</v>
      </c>
      <c r="K36" s="5" t="s">
        <v>36</v>
      </c>
      <c r="L36" s="5" t="s">
        <v>36</v>
      </c>
      <c r="M36" s="5" t="s">
        <v>29</v>
      </c>
      <c r="N36" s="5" t="s">
        <v>29</v>
      </c>
      <c r="O36" s="7"/>
    </row>
    <row r="37">
      <c r="A37" s="4">
        <v>41736.0</v>
      </c>
      <c r="B37" s="5">
        <v>56.0</v>
      </c>
      <c r="C37" s="5">
        <v>5.0</v>
      </c>
      <c r="D37" s="5" t="s">
        <v>28</v>
      </c>
      <c r="E37" s="5" t="s">
        <v>30</v>
      </c>
      <c r="F37" s="5" t="s">
        <v>37</v>
      </c>
      <c r="G37" s="5">
        <v>6.0</v>
      </c>
      <c r="H37" s="5">
        <v>0.01467</v>
      </c>
      <c r="I37" s="5">
        <v>2.0</v>
      </c>
      <c r="J37" s="5" t="s">
        <v>31</v>
      </c>
      <c r="K37" s="5" t="s">
        <v>36</v>
      </c>
      <c r="L37" s="5" t="s">
        <v>29</v>
      </c>
      <c r="M37" s="5" t="s">
        <v>29</v>
      </c>
      <c r="N37" s="5" t="s">
        <v>36</v>
      </c>
      <c r="O37" s="5" t="s">
        <v>47</v>
      </c>
    </row>
    <row r="38">
      <c r="A38" s="4">
        <v>41729.0</v>
      </c>
      <c r="B38" s="5">
        <v>26.0</v>
      </c>
      <c r="C38" s="5">
        <v>5.0</v>
      </c>
      <c r="D38" s="5" t="s">
        <v>39</v>
      </c>
      <c r="E38" s="5" t="s">
        <v>30</v>
      </c>
      <c r="F38" s="5" t="s">
        <v>26</v>
      </c>
      <c r="G38" s="5">
        <v>9.0</v>
      </c>
      <c r="H38" s="5">
        <v>0.01361</v>
      </c>
      <c r="I38" s="5" t="s">
        <v>35</v>
      </c>
      <c r="J38" s="5" t="s">
        <v>31</v>
      </c>
      <c r="K38" s="5" t="s">
        <v>36</v>
      </c>
      <c r="L38" s="5" t="s">
        <v>29</v>
      </c>
      <c r="M38" s="5" t="s">
        <v>29</v>
      </c>
      <c r="N38" s="5" t="s">
        <v>29</v>
      </c>
      <c r="O38" s="7"/>
    </row>
    <row r="39">
      <c r="A39" s="4">
        <v>41729.0</v>
      </c>
      <c r="B39" s="5">
        <v>28.0</v>
      </c>
      <c r="C39" s="5">
        <v>5.0</v>
      </c>
      <c r="D39" s="5" t="s">
        <v>39</v>
      </c>
      <c r="E39" s="5" t="s">
        <v>30</v>
      </c>
      <c r="F39" s="5" t="s">
        <v>25</v>
      </c>
      <c r="G39" s="5">
        <v>6.0</v>
      </c>
      <c r="H39" s="5">
        <v>0.02954</v>
      </c>
      <c r="I39" s="5" t="s">
        <v>48</v>
      </c>
      <c r="J39" s="5" t="s">
        <v>31</v>
      </c>
      <c r="K39" s="5" t="s">
        <v>36</v>
      </c>
      <c r="L39" s="5" t="s">
        <v>29</v>
      </c>
      <c r="M39" s="5" t="s">
        <v>29</v>
      </c>
      <c r="N39" s="5" t="s">
        <v>36</v>
      </c>
      <c r="O39" s="8" t="s">
        <v>62</v>
      </c>
    </row>
    <row r="40">
      <c r="A40" s="4">
        <v>41729.0</v>
      </c>
      <c r="B40" s="5">
        <v>19.0</v>
      </c>
      <c r="C40" s="5">
        <v>6.0</v>
      </c>
      <c r="D40" s="5" t="s">
        <v>39</v>
      </c>
      <c r="E40" s="5" t="s">
        <v>23</v>
      </c>
      <c r="F40" s="5" t="s">
        <v>26</v>
      </c>
      <c r="G40" s="5">
        <v>11.0</v>
      </c>
      <c r="H40" s="5">
        <v>0.00957</v>
      </c>
      <c r="I40" s="5" t="s">
        <v>35</v>
      </c>
      <c r="J40" s="5" t="s">
        <v>31</v>
      </c>
      <c r="K40" s="5" t="s">
        <v>36</v>
      </c>
      <c r="L40" s="5" t="s">
        <v>29</v>
      </c>
      <c r="M40" s="5" t="s">
        <v>29</v>
      </c>
      <c r="N40" s="5" t="s">
        <v>29</v>
      </c>
      <c r="O40" s="7"/>
    </row>
    <row r="41">
      <c r="A41" s="4">
        <v>41746.0</v>
      </c>
      <c r="B41" s="5">
        <v>88.0</v>
      </c>
      <c r="C41" s="5">
        <v>7.0</v>
      </c>
      <c r="D41" s="5" t="s">
        <v>28</v>
      </c>
      <c r="E41" s="5" t="s">
        <v>23</v>
      </c>
      <c r="F41" s="5" t="s">
        <v>26</v>
      </c>
      <c r="G41" s="5">
        <v>9.0</v>
      </c>
      <c r="H41" s="5">
        <v>0.0119</v>
      </c>
      <c r="I41" s="5">
        <v>2.0</v>
      </c>
      <c r="J41" s="5" t="s">
        <v>31</v>
      </c>
      <c r="K41" s="5" t="s">
        <v>29</v>
      </c>
      <c r="L41" s="5" t="s">
        <v>36</v>
      </c>
      <c r="M41" s="5" t="s">
        <v>36</v>
      </c>
      <c r="N41" s="5" t="s">
        <v>29</v>
      </c>
      <c r="O41" s="7"/>
    </row>
    <row r="42">
      <c r="A42" s="4">
        <v>41746.0</v>
      </c>
      <c r="B42" s="5">
        <v>90.0</v>
      </c>
      <c r="C42" s="5">
        <v>7.0</v>
      </c>
      <c r="D42" s="5" t="s">
        <v>28</v>
      </c>
      <c r="E42" s="5" t="s">
        <v>23</v>
      </c>
      <c r="F42" s="5" t="s">
        <v>34</v>
      </c>
      <c r="G42" s="5">
        <v>2.0</v>
      </c>
      <c r="H42" s="5">
        <v>0.01443</v>
      </c>
      <c r="I42" s="5" t="s">
        <v>27</v>
      </c>
      <c r="J42" s="5" t="s">
        <v>31</v>
      </c>
      <c r="K42" s="5" t="s">
        <v>36</v>
      </c>
      <c r="L42" s="5" t="s">
        <v>36</v>
      </c>
      <c r="M42" s="5" t="s">
        <v>29</v>
      </c>
      <c r="N42" s="5" t="s">
        <v>29</v>
      </c>
      <c r="O42" s="8" t="s">
        <v>64</v>
      </c>
    </row>
    <row r="43" hidden="1">
      <c r="A43" s="4">
        <v>41747.0</v>
      </c>
      <c r="B43" s="5">
        <v>108.0</v>
      </c>
      <c r="C43" s="5">
        <v>8.0</v>
      </c>
      <c r="D43" s="5" t="s">
        <v>28</v>
      </c>
      <c r="E43" s="5" t="s">
        <v>24</v>
      </c>
      <c r="F43" s="5" t="s">
        <v>25</v>
      </c>
      <c r="G43" s="5" t="s">
        <v>24</v>
      </c>
      <c r="H43" s="5">
        <v>0.02828</v>
      </c>
      <c r="I43" s="5" t="s">
        <v>27</v>
      </c>
      <c r="J43" s="5" t="s">
        <v>28</v>
      </c>
      <c r="K43" s="5" t="s">
        <v>36</v>
      </c>
      <c r="L43" s="5" t="s">
        <v>29</v>
      </c>
      <c r="M43" s="5" t="s">
        <v>29</v>
      </c>
      <c r="N43" s="5" t="s">
        <v>29</v>
      </c>
      <c r="O43" s="7"/>
    </row>
    <row r="44" hidden="1">
      <c r="A44" s="4">
        <v>41750.0</v>
      </c>
      <c r="B44" s="5">
        <v>115.0</v>
      </c>
      <c r="C44" s="5">
        <v>8.0</v>
      </c>
      <c r="D44" s="5" t="s">
        <v>28</v>
      </c>
      <c r="E44" s="5" t="s">
        <v>24</v>
      </c>
      <c r="F44" s="5" t="s">
        <v>26</v>
      </c>
      <c r="G44" s="5" t="s">
        <v>24</v>
      </c>
      <c r="H44" s="5">
        <v>0.02402</v>
      </c>
      <c r="I44" s="5">
        <v>2.0</v>
      </c>
      <c r="J44" s="5" t="s">
        <v>28</v>
      </c>
      <c r="K44" s="5" t="s">
        <v>36</v>
      </c>
      <c r="L44" s="5" t="s">
        <v>36</v>
      </c>
      <c r="M44" s="5" t="s">
        <v>29</v>
      </c>
      <c r="N44" s="5" t="s">
        <v>29</v>
      </c>
      <c r="O44" s="7"/>
    </row>
    <row r="45" hidden="1">
      <c r="A45" s="4">
        <v>41750.0</v>
      </c>
      <c r="B45" s="5">
        <v>120.0</v>
      </c>
      <c r="C45" s="5">
        <v>8.0</v>
      </c>
      <c r="D45" s="5" t="s">
        <v>28</v>
      </c>
      <c r="E45" s="5" t="s">
        <v>24</v>
      </c>
      <c r="F45" s="5" t="s">
        <v>37</v>
      </c>
      <c r="G45" s="5" t="s">
        <v>24</v>
      </c>
      <c r="H45" s="5">
        <v>0.0184</v>
      </c>
      <c r="I45" s="5">
        <v>1.0</v>
      </c>
      <c r="J45" s="5" t="s">
        <v>28</v>
      </c>
      <c r="K45" s="5" t="s">
        <v>36</v>
      </c>
      <c r="L45" s="5" t="s">
        <v>29</v>
      </c>
      <c r="M45" s="5" t="s">
        <v>29</v>
      </c>
      <c r="N45" s="5" t="s">
        <v>29</v>
      </c>
      <c r="O45" s="7"/>
    </row>
    <row r="46" hidden="1">
      <c r="A46" s="4">
        <v>41793.0</v>
      </c>
      <c r="B46" s="5">
        <v>213.0</v>
      </c>
      <c r="C46" s="5">
        <v>8.0</v>
      </c>
      <c r="D46" s="5" t="s">
        <v>39</v>
      </c>
      <c r="E46" s="5" t="s">
        <v>24</v>
      </c>
      <c r="F46" s="5" t="s">
        <v>26</v>
      </c>
      <c r="G46" s="5" t="s">
        <v>24</v>
      </c>
      <c r="H46" s="5">
        <v>0.01417</v>
      </c>
      <c r="I46" s="5">
        <v>1.0</v>
      </c>
      <c r="J46" s="5" t="s">
        <v>28</v>
      </c>
      <c r="K46" s="5" t="s">
        <v>29</v>
      </c>
      <c r="L46" s="5" t="s">
        <v>29</v>
      </c>
      <c r="M46" s="5" t="s">
        <v>29</v>
      </c>
      <c r="N46" s="5" t="s">
        <v>29</v>
      </c>
      <c r="O46" s="5" t="s">
        <v>67</v>
      </c>
    </row>
    <row r="47" hidden="1">
      <c r="A47" s="4">
        <v>41793.0</v>
      </c>
      <c r="B47" s="5">
        <v>216.0</v>
      </c>
      <c r="C47" s="5">
        <v>8.0</v>
      </c>
      <c r="D47" s="5" t="s">
        <v>39</v>
      </c>
      <c r="E47" s="5" t="s">
        <v>24</v>
      </c>
      <c r="F47" s="5" t="s">
        <v>37</v>
      </c>
      <c r="G47" s="5" t="s">
        <v>24</v>
      </c>
      <c r="H47" s="5">
        <v>0.00939</v>
      </c>
      <c r="I47" s="5">
        <v>1.0</v>
      </c>
      <c r="J47" s="5" t="s">
        <v>28</v>
      </c>
      <c r="K47" s="5" t="s">
        <v>36</v>
      </c>
      <c r="L47" s="5" t="s">
        <v>29</v>
      </c>
      <c r="M47" s="5" t="s">
        <v>29</v>
      </c>
      <c r="N47" s="5" t="s">
        <v>29</v>
      </c>
      <c r="O47" s="7"/>
    </row>
    <row r="48" hidden="1">
      <c r="A48" s="4">
        <v>41793.0</v>
      </c>
      <c r="B48" s="5">
        <v>217.0</v>
      </c>
      <c r="C48" s="5">
        <v>8.0</v>
      </c>
      <c r="D48" s="5" t="s">
        <v>39</v>
      </c>
      <c r="E48" s="5" t="s">
        <v>24</v>
      </c>
      <c r="F48" s="5" t="s">
        <v>25</v>
      </c>
      <c r="G48" s="5" t="s">
        <v>24</v>
      </c>
      <c r="H48" s="5">
        <v>0.0377</v>
      </c>
      <c r="I48" s="5" t="s">
        <v>27</v>
      </c>
      <c r="J48" s="5" t="s">
        <v>28</v>
      </c>
      <c r="K48" s="5" t="s">
        <v>29</v>
      </c>
      <c r="L48" s="5" t="s">
        <v>36</v>
      </c>
      <c r="M48" s="5" t="s">
        <v>29</v>
      </c>
      <c r="N48" s="5" t="s">
        <v>36</v>
      </c>
      <c r="O48" s="5" t="s">
        <v>68</v>
      </c>
    </row>
    <row r="49" hidden="1">
      <c r="A49" s="4">
        <v>41793.0</v>
      </c>
      <c r="B49" s="5">
        <v>218.0</v>
      </c>
      <c r="C49" s="5">
        <v>8.0</v>
      </c>
      <c r="D49" s="5" t="s">
        <v>39</v>
      </c>
      <c r="E49" s="5" t="s">
        <v>24</v>
      </c>
      <c r="F49" s="5" t="s">
        <v>34</v>
      </c>
      <c r="G49" s="5" t="s">
        <v>24</v>
      </c>
      <c r="H49" s="5">
        <v>0.0129</v>
      </c>
      <c r="I49" s="5">
        <v>1.0</v>
      </c>
      <c r="J49" s="5" t="s">
        <v>28</v>
      </c>
      <c r="K49" s="5" t="s">
        <v>29</v>
      </c>
      <c r="L49" s="5" t="s">
        <v>29</v>
      </c>
      <c r="M49" s="5" t="s">
        <v>29</v>
      </c>
      <c r="N49" s="5" t="s">
        <v>36</v>
      </c>
      <c r="O49" s="5" t="s">
        <v>47</v>
      </c>
    </row>
    <row r="50">
      <c r="A50" s="4">
        <v>41746.0</v>
      </c>
      <c r="B50" s="5">
        <v>89.0</v>
      </c>
      <c r="C50" s="5">
        <v>7.0</v>
      </c>
      <c r="D50" s="5" t="s">
        <v>28</v>
      </c>
      <c r="E50" s="5" t="s">
        <v>23</v>
      </c>
      <c r="F50" s="5" t="s">
        <v>25</v>
      </c>
      <c r="G50" s="5">
        <v>8.0</v>
      </c>
      <c r="H50" s="5">
        <v>0.01493</v>
      </c>
      <c r="I50" s="5" t="s">
        <v>27</v>
      </c>
      <c r="J50" s="5" t="s">
        <v>31</v>
      </c>
      <c r="K50" s="5" t="s">
        <v>36</v>
      </c>
      <c r="L50" s="5" t="s">
        <v>36</v>
      </c>
      <c r="M50" s="5" t="s">
        <v>29</v>
      </c>
      <c r="N50" s="5" t="s">
        <v>29</v>
      </c>
      <c r="O50" s="8" t="s">
        <v>64</v>
      </c>
    </row>
    <row r="51">
      <c r="A51" s="4">
        <v>41787.0</v>
      </c>
      <c r="B51" s="5">
        <v>149.0</v>
      </c>
      <c r="C51" s="5">
        <v>7.0</v>
      </c>
      <c r="D51" s="5" t="s">
        <v>28</v>
      </c>
      <c r="E51" s="5" t="s">
        <v>23</v>
      </c>
      <c r="F51" s="5" t="s">
        <v>37</v>
      </c>
      <c r="G51" s="5">
        <v>7.0</v>
      </c>
      <c r="H51" s="5">
        <v>0.02919</v>
      </c>
      <c r="I51" s="5" t="s">
        <v>35</v>
      </c>
      <c r="J51" s="5" t="s">
        <v>31</v>
      </c>
      <c r="K51" s="5" t="s">
        <v>36</v>
      </c>
      <c r="L51" s="5" t="s">
        <v>29</v>
      </c>
      <c r="M51" s="5" t="s">
        <v>29</v>
      </c>
      <c r="N51" s="5" t="s">
        <v>29</v>
      </c>
      <c r="O51" s="5" t="s">
        <v>70</v>
      </c>
    </row>
    <row r="52">
      <c r="A52" s="4">
        <v>41750.0</v>
      </c>
      <c r="B52" s="5">
        <v>118.0</v>
      </c>
      <c r="C52" s="5">
        <v>7.0</v>
      </c>
      <c r="D52" s="5" t="s">
        <v>39</v>
      </c>
      <c r="E52" s="5" t="s">
        <v>23</v>
      </c>
      <c r="F52" s="5" t="s">
        <v>26</v>
      </c>
      <c r="G52" s="5">
        <v>1.0</v>
      </c>
      <c r="H52" s="5">
        <v>0.03779</v>
      </c>
      <c r="I52" s="5">
        <v>2.0</v>
      </c>
      <c r="J52" s="5" t="s">
        <v>31</v>
      </c>
      <c r="K52" s="5" t="s">
        <v>29</v>
      </c>
      <c r="L52" s="5" t="s">
        <v>29</v>
      </c>
      <c r="M52" s="5" t="s">
        <v>36</v>
      </c>
      <c r="N52" s="5" t="s">
        <v>29</v>
      </c>
      <c r="O52" s="7"/>
    </row>
    <row r="53">
      <c r="A53" s="4">
        <v>41750.0</v>
      </c>
      <c r="B53" s="5">
        <v>119.0</v>
      </c>
      <c r="C53" s="5">
        <v>7.0</v>
      </c>
      <c r="D53" s="5" t="s">
        <v>39</v>
      </c>
      <c r="E53" s="5" t="s">
        <v>23</v>
      </c>
      <c r="F53" s="5" t="s">
        <v>34</v>
      </c>
      <c r="G53" s="5">
        <v>11.0</v>
      </c>
      <c r="H53" s="5">
        <v>0.04758</v>
      </c>
      <c r="I53" s="5">
        <v>2.0</v>
      </c>
      <c r="J53" s="5" t="s">
        <v>31</v>
      </c>
      <c r="K53" s="5" t="s">
        <v>36</v>
      </c>
      <c r="L53" s="5" t="s">
        <v>29</v>
      </c>
      <c r="M53" s="5" t="s">
        <v>29</v>
      </c>
      <c r="N53" s="5" t="s">
        <v>29</v>
      </c>
      <c r="O53" s="7"/>
    </row>
    <row r="54">
      <c r="A54" s="4">
        <v>41750.0</v>
      </c>
      <c r="B54" s="5">
        <v>114.0</v>
      </c>
      <c r="C54" s="5">
        <v>7.0</v>
      </c>
      <c r="D54" s="5" t="s">
        <v>39</v>
      </c>
      <c r="E54" s="5" t="s">
        <v>23</v>
      </c>
      <c r="F54" s="5" t="s">
        <v>25</v>
      </c>
      <c r="G54" s="5">
        <v>8.0</v>
      </c>
      <c r="H54" s="5">
        <v>0.03906</v>
      </c>
      <c r="I54" s="5" t="s">
        <v>35</v>
      </c>
      <c r="J54" s="5" t="s">
        <v>31</v>
      </c>
      <c r="K54" s="5" t="s">
        <v>36</v>
      </c>
      <c r="L54" s="5" t="s">
        <v>36</v>
      </c>
      <c r="M54" s="5" t="s">
        <v>29</v>
      </c>
      <c r="N54" s="5" t="s">
        <v>29</v>
      </c>
      <c r="O54" s="7"/>
    </row>
    <row r="55">
      <c r="A55" s="4">
        <v>41750.0</v>
      </c>
      <c r="B55" s="5">
        <v>116.0</v>
      </c>
      <c r="C55" s="5">
        <v>7.0</v>
      </c>
      <c r="D55" s="5" t="s">
        <v>39</v>
      </c>
      <c r="E55" s="5" t="s">
        <v>23</v>
      </c>
      <c r="F55" s="5" t="s">
        <v>37</v>
      </c>
      <c r="G55" s="5">
        <v>10.0</v>
      </c>
      <c r="H55" s="5">
        <v>0.03723</v>
      </c>
      <c r="I55" s="5">
        <v>2.0</v>
      </c>
      <c r="J55" s="5" t="s">
        <v>31</v>
      </c>
      <c r="K55" s="5" t="s">
        <v>36</v>
      </c>
      <c r="L55" s="5" t="s">
        <v>29</v>
      </c>
      <c r="M55" s="5" t="s">
        <v>29</v>
      </c>
      <c r="N55" s="5" t="s">
        <v>29</v>
      </c>
      <c r="O55" s="5" t="s">
        <v>59</v>
      </c>
    </row>
    <row r="56">
      <c r="A56" s="4">
        <v>41747.0</v>
      </c>
      <c r="B56" s="5">
        <v>108.0</v>
      </c>
      <c r="C56" s="5">
        <v>8.0</v>
      </c>
      <c r="D56" s="5" t="s">
        <v>28</v>
      </c>
      <c r="E56" s="5" t="s">
        <v>56</v>
      </c>
      <c r="F56" s="5" t="s">
        <v>25</v>
      </c>
      <c r="G56" s="5" t="s">
        <v>57</v>
      </c>
      <c r="H56" s="5">
        <v>0.03314</v>
      </c>
      <c r="I56" s="5" t="s">
        <v>27</v>
      </c>
      <c r="J56" s="5" t="s">
        <v>31</v>
      </c>
      <c r="K56" s="5" t="s">
        <v>36</v>
      </c>
      <c r="L56" s="5" t="s">
        <v>29</v>
      </c>
      <c r="M56" s="5" t="s">
        <v>29</v>
      </c>
      <c r="N56" s="5" t="s">
        <v>29</v>
      </c>
      <c r="O56" s="7"/>
    </row>
    <row r="57" hidden="1">
      <c r="A57" s="4">
        <v>41746.0</v>
      </c>
      <c r="B57" s="5">
        <v>91.0</v>
      </c>
      <c r="C57" s="5">
        <v>9.0</v>
      </c>
      <c r="D57" s="5" t="s">
        <v>28</v>
      </c>
      <c r="E57" s="5" t="s">
        <v>56</v>
      </c>
      <c r="F57" s="5" t="s">
        <v>26</v>
      </c>
      <c r="G57" s="5" t="s">
        <v>24</v>
      </c>
      <c r="H57" s="5">
        <v>0.01539</v>
      </c>
      <c r="I57" s="5">
        <v>1.0</v>
      </c>
      <c r="J57" s="5" t="s">
        <v>28</v>
      </c>
      <c r="K57" s="5" t="s">
        <v>75</v>
      </c>
      <c r="L57" s="5" t="s">
        <v>29</v>
      </c>
      <c r="M57" s="5" t="s">
        <v>29</v>
      </c>
      <c r="N57" s="5" t="s">
        <v>29</v>
      </c>
      <c r="O57" s="7"/>
    </row>
    <row r="58" hidden="1">
      <c r="A58" s="4">
        <v>41746.0</v>
      </c>
      <c r="B58" s="5">
        <v>92.0</v>
      </c>
      <c r="C58" s="5">
        <v>9.0</v>
      </c>
      <c r="D58" s="5" t="s">
        <v>28</v>
      </c>
      <c r="E58" s="5" t="s">
        <v>56</v>
      </c>
      <c r="F58" s="5" t="s">
        <v>37</v>
      </c>
      <c r="G58" s="5" t="s">
        <v>24</v>
      </c>
      <c r="H58" s="5">
        <v>0.02781</v>
      </c>
      <c r="I58" s="5" t="s">
        <v>27</v>
      </c>
      <c r="J58" s="5" t="s">
        <v>28</v>
      </c>
      <c r="K58" s="5" t="s">
        <v>36</v>
      </c>
      <c r="L58" s="5" t="s">
        <v>29</v>
      </c>
      <c r="M58" s="5" t="s">
        <v>29</v>
      </c>
      <c r="N58" s="5" t="s">
        <v>29</v>
      </c>
      <c r="O58" s="7"/>
    </row>
    <row r="59" hidden="1">
      <c r="A59" s="4">
        <v>41746.0</v>
      </c>
      <c r="B59" s="5">
        <v>93.0</v>
      </c>
      <c r="C59" s="5">
        <v>9.0</v>
      </c>
      <c r="D59" s="5" t="s">
        <v>28</v>
      </c>
      <c r="E59" s="5" t="s">
        <v>56</v>
      </c>
      <c r="F59" s="5" t="s">
        <v>25</v>
      </c>
      <c r="G59" s="5" t="s">
        <v>24</v>
      </c>
      <c r="H59" s="5">
        <v>0.01979</v>
      </c>
      <c r="I59" s="5">
        <v>1.0</v>
      </c>
      <c r="J59" s="5" t="s">
        <v>28</v>
      </c>
      <c r="K59" s="5" t="s">
        <v>29</v>
      </c>
      <c r="L59" s="5" t="s">
        <v>29</v>
      </c>
      <c r="M59" s="5" t="s">
        <v>29</v>
      </c>
      <c r="N59" s="5" t="s">
        <v>29</v>
      </c>
      <c r="O59" s="7"/>
    </row>
    <row r="60" hidden="1">
      <c r="A60" s="4">
        <v>41746.0</v>
      </c>
      <c r="B60" s="5">
        <v>95.0</v>
      </c>
      <c r="C60" s="5">
        <v>9.0</v>
      </c>
      <c r="D60" s="5" t="s">
        <v>39</v>
      </c>
      <c r="E60" s="5" t="s">
        <v>56</v>
      </c>
      <c r="F60" s="5" t="s">
        <v>37</v>
      </c>
      <c r="G60" s="5" t="s">
        <v>24</v>
      </c>
      <c r="H60" s="5">
        <v>0.03004</v>
      </c>
      <c r="I60" s="5" t="s">
        <v>27</v>
      </c>
      <c r="J60" s="5" t="s">
        <v>28</v>
      </c>
      <c r="K60" s="5" t="s">
        <v>36</v>
      </c>
      <c r="L60" s="5" t="s">
        <v>29</v>
      </c>
      <c r="M60" s="5" t="s">
        <v>29</v>
      </c>
      <c r="N60" s="5" t="s">
        <v>29</v>
      </c>
      <c r="O60" s="8" t="s">
        <v>67</v>
      </c>
    </row>
    <row r="61" hidden="1">
      <c r="A61" s="4">
        <v>41750.0</v>
      </c>
      <c r="B61" s="5">
        <v>117.0</v>
      </c>
      <c r="C61" s="5">
        <v>9.0</v>
      </c>
      <c r="D61" s="5" t="s">
        <v>28</v>
      </c>
      <c r="E61" s="5" t="s">
        <v>24</v>
      </c>
      <c r="F61" s="5" t="s">
        <v>34</v>
      </c>
      <c r="G61" s="5" t="s">
        <v>24</v>
      </c>
      <c r="H61" s="5">
        <v>0.03308</v>
      </c>
      <c r="I61" s="5" t="s">
        <v>27</v>
      </c>
      <c r="J61" s="5" t="s">
        <v>28</v>
      </c>
      <c r="K61" s="5" t="s">
        <v>36</v>
      </c>
      <c r="L61" s="5" t="s">
        <v>29</v>
      </c>
      <c r="M61" s="5" t="s">
        <v>29</v>
      </c>
      <c r="N61" s="5" t="s">
        <v>29</v>
      </c>
      <c r="O61" s="7"/>
    </row>
    <row r="62" hidden="1">
      <c r="A62" s="4">
        <v>41787.0</v>
      </c>
      <c r="B62" s="5">
        <v>147.0</v>
      </c>
      <c r="C62" s="5">
        <v>9.0</v>
      </c>
      <c r="D62" s="5" t="s">
        <v>39</v>
      </c>
      <c r="E62" s="5" t="s">
        <v>56</v>
      </c>
      <c r="F62" s="5" t="s">
        <v>77</v>
      </c>
      <c r="G62" s="5" t="s">
        <v>24</v>
      </c>
      <c r="H62" s="5">
        <v>0.001124</v>
      </c>
      <c r="I62" s="5" t="s">
        <v>76</v>
      </c>
      <c r="J62" s="5" t="s">
        <v>28</v>
      </c>
      <c r="K62" s="5" t="s">
        <v>36</v>
      </c>
      <c r="L62" s="5" t="s">
        <v>36</v>
      </c>
      <c r="M62" s="5" t="s">
        <v>36</v>
      </c>
      <c r="N62" s="5" t="s">
        <v>29</v>
      </c>
      <c r="O62" s="7"/>
    </row>
    <row r="63" hidden="1">
      <c r="A63" s="4">
        <v>41787.0</v>
      </c>
      <c r="B63" s="5">
        <v>150.0</v>
      </c>
      <c r="C63" s="5">
        <v>9.0</v>
      </c>
      <c r="D63" s="5" t="s">
        <v>39</v>
      </c>
      <c r="E63" s="5" t="s">
        <v>56</v>
      </c>
      <c r="F63" s="5" t="s">
        <v>26</v>
      </c>
      <c r="G63" s="5" t="s">
        <v>24</v>
      </c>
      <c r="H63" s="5">
        <v>0.04656</v>
      </c>
      <c r="I63" s="5" t="s">
        <v>27</v>
      </c>
      <c r="J63" s="5" t="s">
        <v>28</v>
      </c>
      <c r="K63" s="5" t="s">
        <v>29</v>
      </c>
      <c r="L63" s="5" t="s">
        <v>29</v>
      </c>
      <c r="M63" s="5" t="s">
        <v>29</v>
      </c>
      <c r="N63" s="5" t="s">
        <v>29</v>
      </c>
      <c r="O63" s="7"/>
    </row>
    <row r="64">
      <c r="A64" s="4">
        <v>41750.0</v>
      </c>
      <c r="B64" s="5">
        <v>115.0</v>
      </c>
      <c r="C64" s="5">
        <v>8.0</v>
      </c>
      <c r="D64" s="5" t="s">
        <v>28</v>
      </c>
      <c r="E64" s="5" t="s">
        <v>56</v>
      </c>
      <c r="F64" s="5" t="s">
        <v>26</v>
      </c>
      <c r="G64" s="5" t="s">
        <v>57</v>
      </c>
      <c r="H64" s="5">
        <v>0.02638</v>
      </c>
      <c r="I64" s="5">
        <v>2.0</v>
      </c>
      <c r="J64" s="5" t="s">
        <v>31</v>
      </c>
      <c r="K64" s="5" t="s">
        <v>36</v>
      </c>
      <c r="L64" s="5" t="s">
        <v>36</v>
      </c>
      <c r="M64" s="5" t="s">
        <v>29</v>
      </c>
      <c r="N64" s="5" t="s">
        <v>29</v>
      </c>
      <c r="O64" s="7"/>
    </row>
    <row r="65">
      <c r="A65" s="4">
        <v>41750.0</v>
      </c>
      <c r="B65" s="5">
        <v>120.0</v>
      </c>
      <c r="C65" s="5">
        <v>8.0</v>
      </c>
      <c r="D65" s="5" t="s">
        <v>28</v>
      </c>
      <c r="E65" s="5" t="s">
        <v>56</v>
      </c>
      <c r="F65" s="5" t="s">
        <v>37</v>
      </c>
      <c r="G65" s="5" t="s">
        <v>57</v>
      </c>
      <c r="H65" s="5">
        <v>0.03078</v>
      </c>
      <c r="I65" s="5">
        <v>2.0</v>
      </c>
      <c r="J65" s="5" t="s">
        <v>31</v>
      </c>
      <c r="K65" s="5" t="s">
        <v>36</v>
      </c>
      <c r="L65" s="5" t="s">
        <v>29</v>
      </c>
      <c r="M65" s="5" t="s">
        <v>29</v>
      </c>
      <c r="N65" s="5" t="s">
        <v>29</v>
      </c>
      <c r="O65" s="7"/>
    </row>
    <row r="66">
      <c r="A66" s="4">
        <v>41793.0</v>
      </c>
      <c r="B66" s="5">
        <v>213.0</v>
      </c>
      <c r="C66" s="5">
        <v>8.0</v>
      </c>
      <c r="D66" s="5" t="s">
        <v>39</v>
      </c>
      <c r="E66" s="5" t="s">
        <v>56</v>
      </c>
      <c r="F66" s="5" t="s">
        <v>26</v>
      </c>
      <c r="G66" s="5" t="s">
        <v>57</v>
      </c>
      <c r="H66" s="5">
        <v>0.02782</v>
      </c>
      <c r="I66" s="5">
        <v>2.0</v>
      </c>
      <c r="J66" s="5" t="s">
        <v>31</v>
      </c>
      <c r="K66" s="5" t="s">
        <v>29</v>
      </c>
      <c r="L66" s="5" t="s">
        <v>29</v>
      </c>
      <c r="M66" s="5" t="s">
        <v>29</v>
      </c>
      <c r="N66" s="5" t="s">
        <v>29</v>
      </c>
      <c r="O66" s="5" t="s">
        <v>67</v>
      </c>
    </row>
    <row r="67">
      <c r="A67" s="4">
        <v>41793.0</v>
      </c>
      <c r="B67" s="5">
        <v>216.0</v>
      </c>
      <c r="C67" s="5">
        <v>8.0</v>
      </c>
      <c r="D67" s="5" t="s">
        <v>39</v>
      </c>
      <c r="E67" s="5" t="s">
        <v>56</v>
      </c>
      <c r="F67" s="5" t="s">
        <v>37</v>
      </c>
      <c r="G67" s="5" t="s">
        <v>57</v>
      </c>
      <c r="H67" s="5">
        <v>0.01925</v>
      </c>
      <c r="I67" s="5">
        <v>2.0</v>
      </c>
      <c r="J67" s="5" t="s">
        <v>31</v>
      </c>
      <c r="K67" s="5" t="s">
        <v>36</v>
      </c>
      <c r="L67" s="5" t="s">
        <v>29</v>
      </c>
      <c r="M67" s="5" t="s">
        <v>29</v>
      </c>
      <c r="N67" s="5" t="s">
        <v>29</v>
      </c>
      <c r="O67" s="7"/>
    </row>
    <row r="68">
      <c r="A68" s="4">
        <v>41793.0</v>
      </c>
      <c r="B68" s="5">
        <v>217.0</v>
      </c>
      <c r="C68" s="5">
        <v>8.0</v>
      </c>
      <c r="D68" s="5" t="s">
        <v>39</v>
      </c>
      <c r="E68" s="5" t="s">
        <v>56</v>
      </c>
      <c r="F68" s="5" t="s">
        <v>25</v>
      </c>
      <c r="G68" s="5" t="s">
        <v>57</v>
      </c>
      <c r="H68" s="5">
        <v>0.03946</v>
      </c>
      <c r="I68" s="5" t="s">
        <v>27</v>
      </c>
      <c r="J68" s="5" t="s">
        <v>31</v>
      </c>
      <c r="K68" s="5" t="s">
        <v>29</v>
      </c>
      <c r="L68" s="5" t="s">
        <v>36</v>
      </c>
      <c r="M68" s="5" t="s">
        <v>29</v>
      </c>
      <c r="N68" s="5" t="s">
        <v>36</v>
      </c>
      <c r="O68" s="5" t="s">
        <v>68</v>
      </c>
    </row>
    <row r="69">
      <c r="A69" s="4">
        <v>41793.0</v>
      </c>
      <c r="B69" s="5">
        <v>218.0</v>
      </c>
      <c r="C69" s="5">
        <v>8.0</v>
      </c>
      <c r="D69" s="5" t="s">
        <v>39</v>
      </c>
      <c r="E69" s="5" t="s">
        <v>56</v>
      </c>
      <c r="F69" s="5" t="s">
        <v>34</v>
      </c>
      <c r="G69" s="5" t="s">
        <v>57</v>
      </c>
      <c r="H69" s="5">
        <v>0.03081</v>
      </c>
      <c r="I69" s="5">
        <v>2.0</v>
      </c>
      <c r="J69" s="5" t="s">
        <v>31</v>
      </c>
      <c r="K69" s="5" t="s">
        <v>29</v>
      </c>
      <c r="L69" s="5" t="s">
        <v>29</v>
      </c>
      <c r="M69" s="5" t="s">
        <v>29</v>
      </c>
      <c r="N69" s="5" t="s">
        <v>36</v>
      </c>
      <c r="O69" s="5" t="s">
        <v>47</v>
      </c>
    </row>
    <row r="70">
      <c r="A70" s="4">
        <v>41746.0</v>
      </c>
      <c r="B70" s="5">
        <v>91.0</v>
      </c>
      <c r="C70" s="5">
        <v>9.0</v>
      </c>
      <c r="D70" s="5" t="s">
        <v>28</v>
      </c>
      <c r="E70" s="5" t="s">
        <v>56</v>
      </c>
      <c r="F70" s="5" t="s">
        <v>26</v>
      </c>
      <c r="G70" s="5">
        <v>5.0</v>
      </c>
      <c r="H70" s="5">
        <v>0.03317</v>
      </c>
      <c r="I70" s="5">
        <v>2.0</v>
      </c>
      <c r="J70" s="5" t="s">
        <v>31</v>
      </c>
      <c r="K70" s="5" t="s">
        <v>75</v>
      </c>
      <c r="L70" s="5" t="s">
        <v>29</v>
      </c>
      <c r="M70" s="5" t="s">
        <v>29</v>
      </c>
      <c r="N70" s="5" t="s">
        <v>29</v>
      </c>
      <c r="O70" s="7"/>
    </row>
    <row r="71">
      <c r="A71" s="4">
        <v>41746.0</v>
      </c>
      <c r="B71" s="5">
        <v>92.0</v>
      </c>
      <c r="C71" s="5">
        <v>9.0</v>
      </c>
      <c r="D71" s="5" t="s">
        <v>28</v>
      </c>
      <c r="E71" s="5" t="s">
        <v>56</v>
      </c>
      <c r="F71" s="5" t="s">
        <v>37</v>
      </c>
      <c r="G71" s="5">
        <v>10.0</v>
      </c>
      <c r="H71" s="5">
        <v>0.0278</v>
      </c>
      <c r="I71" s="5" t="s">
        <v>27</v>
      </c>
      <c r="J71" s="5" t="s">
        <v>31</v>
      </c>
      <c r="K71" s="5" t="s">
        <v>36</v>
      </c>
      <c r="L71" s="5" t="s">
        <v>29</v>
      </c>
      <c r="M71" s="5" t="s">
        <v>29</v>
      </c>
      <c r="N71" s="5" t="s">
        <v>29</v>
      </c>
      <c r="O71" s="7"/>
    </row>
    <row r="72" hidden="1">
      <c r="A72" s="4">
        <v>41743.0</v>
      </c>
      <c r="B72" s="5">
        <v>81.0</v>
      </c>
      <c r="C72" s="5">
        <v>10.0</v>
      </c>
      <c r="D72" s="5" t="s">
        <v>28</v>
      </c>
      <c r="E72" s="5" t="s">
        <v>24</v>
      </c>
      <c r="F72" s="5" t="s">
        <v>37</v>
      </c>
      <c r="G72" s="5" t="s">
        <v>24</v>
      </c>
      <c r="H72" s="5">
        <v>0.01886</v>
      </c>
      <c r="I72" s="5" t="s">
        <v>46</v>
      </c>
      <c r="J72" s="5" t="s">
        <v>28</v>
      </c>
      <c r="K72" s="5" t="s">
        <v>36</v>
      </c>
      <c r="L72" s="5" t="s">
        <v>29</v>
      </c>
      <c r="M72" s="5" t="s">
        <v>29</v>
      </c>
      <c r="N72" s="5" t="s">
        <v>29</v>
      </c>
      <c r="O72" s="5" t="s">
        <v>78</v>
      </c>
    </row>
    <row r="73" hidden="1">
      <c r="A73" s="4">
        <v>41743.0</v>
      </c>
      <c r="B73" s="5">
        <v>82.0</v>
      </c>
      <c r="C73" s="5">
        <v>10.0</v>
      </c>
      <c r="D73" s="5" t="s">
        <v>28</v>
      </c>
      <c r="E73" s="5" t="s">
        <v>24</v>
      </c>
      <c r="F73" s="5" t="s">
        <v>25</v>
      </c>
      <c r="G73" s="5" t="s">
        <v>24</v>
      </c>
      <c r="H73" s="5">
        <v>0.01928</v>
      </c>
      <c r="I73" s="5">
        <v>1.0</v>
      </c>
      <c r="J73" s="5" t="s">
        <v>28</v>
      </c>
      <c r="K73" s="5" t="s">
        <v>36</v>
      </c>
      <c r="L73" s="5" t="s">
        <v>29</v>
      </c>
      <c r="M73" s="5" t="s">
        <v>29</v>
      </c>
      <c r="N73" s="5" t="s">
        <v>29</v>
      </c>
      <c r="O73" s="7"/>
    </row>
    <row r="74" hidden="1">
      <c r="A74" s="4">
        <v>41743.0</v>
      </c>
      <c r="B74" s="5">
        <v>83.0</v>
      </c>
      <c r="C74" s="5">
        <v>10.0</v>
      </c>
      <c r="D74" s="5" t="s">
        <v>28</v>
      </c>
      <c r="E74" s="5" t="s">
        <v>24</v>
      </c>
      <c r="F74" s="5" t="s">
        <v>34</v>
      </c>
      <c r="G74" s="5" t="s">
        <v>24</v>
      </c>
      <c r="H74" s="5">
        <v>0.01823</v>
      </c>
      <c r="I74" s="5">
        <v>1.0</v>
      </c>
      <c r="J74" s="5" t="s">
        <v>28</v>
      </c>
      <c r="K74" s="5" t="s">
        <v>36</v>
      </c>
      <c r="L74" s="5" t="s">
        <v>29</v>
      </c>
      <c r="M74" s="5" t="s">
        <v>29</v>
      </c>
      <c r="N74" s="5" t="s">
        <v>29</v>
      </c>
      <c r="O74" s="7"/>
    </row>
    <row r="75" hidden="1">
      <c r="A75" s="4">
        <v>41743.0</v>
      </c>
      <c r="B75" s="5">
        <v>84.0</v>
      </c>
      <c r="C75" s="5">
        <v>10.0</v>
      </c>
      <c r="D75" s="5" t="s">
        <v>28</v>
      </c>
      <c r="E75" s="5" t="s">
        <v>24</v>
      </c>
      <c r="F75" s="5" t="s">
        <v>26</v>
      </c>
      <c r="G75" s="5" t="s">
        <v>24</v>
      </c>
      <c r="H75" s="5">
        <v>0.01424</v>
      </c>
      <c r="I75" s="5">
        <v>1.0</v>
      </c>
      <c r="J75" s="5" t="s">
        <v>28</v>
      </c>
      <c r="K75" s="5" t="s">
        <v>36</v>
      </c>
      <c r="L75" s="5" t="s">
        <v>29</v>
      </c>
      <c r="M75" s="5" t="s">
        <v>29</v>
      </c>
      <c r="N75" s="5" t="s">
        <v>29</v>
      </c>
      <c r="O75" s="7"/>
    </row>
    <row r="76" hidden="1">
      <c r="A76" s="4">
        <v>41743.0</v>
      </c>
      <c r="B76" s="5">
        <v>85.0</v>
      </c>
      <c r="C76" s="5">
        <v>10.0</v>
      </c>
      <c r="D76" s="5" t="s">
        <v>39</v>
      </c>
      <c r="E76" s="5" t="s">
        <v>24</v>
      </c>
      <c r="F76" s="5" t="s">
        <v>37</v>
      </c>
      <c r="G76" s="5" t="s">
        <v>24</v>
      </c>
      <c r="H76" s="5">
        <v>0.02826</v>
      </c>
      <c r="I76" s="5">
        <v>1.0</v>
      </c>
      <c r="J76" s="5" t="s">
        <v>28</v>
      </c>
      <c r="K76" s="5" t="s">
        <v>36</v>
      </c>
      <c r="L76" s="5" t="s">
        <v>29</v>
      </c>
      <c r="M76" s="5" t="s">
        <v>29</v>
      </c>
      <c r="N76" s="5" t="s">
        <v>29</v>
      </c>
      <c r="O76" s="5" t="s">
        <v>79</v>
      </c>
    </row>
    <row r="77" hidden="1">
      <c r="A77" s="4">
        <v>41746.0</v>
      </c>
      <c r="B77" s="5">
        <v>96.0</v>
      </c>
      <c r="C77" s="5">
        <v>10.0</v>
      </c>
      <c r="D77" s="5" t="s">
        <v>39</v>
      </c>
      <c r="E77" s="5" t="s">
        <v>23</v>
      </c>
      <c r="F77" s="5" t="s">
        <v>26</v>
      </c>
      <c r="G77" s="5" t="s">
        <v>24</v>
      </c>
      <c r="H77" s="5">
        <v>0.01891</v>
      </c>
      <c r="I77" s="5" t="s">
        <v>46</v>
      </c>
      <c r="J77" s="5" t="s">
        <v>28</v>
      </c>
      <c r="K77" s="5" t="s">
        <v>36</v>
      </c>
      <c r="L77" s="5" t="s">
        <v>29</v>
      </c>
      <c r="M77" s="5" t="s">
        <v>29</v>
      </c>
      <c r="N77" s="5" t="s">
        <v>29</v>
      </c>
      <c r="O77" s="7"/>
    </row>
    <row r="78" hidden="1">
      <c r="A78" s="4">
        <v>41746.0</v>
      </c>
      <c r="B78" s="5">
        <v>97.0</v>
      </c>
      <c r="C78" s="5">
        <v>10.0</v>
      </c>
      <c r="D78" s="5" t="s">
        <v>39</v>
      </c>
      <c r="E78" s="5" t="s">
        <v>23</v>
      </c>
      <c r="F78" s="5" t="s">
        <v>34</v>
      </c>
      <c r="G78" s="5" t="s">
        <v>24</v>
      </c>
      <c r="H78" s="5">
        <v>0.02118</v>
      </c>
      <c r="I78" s="5" t="s">
        <v>46</v>
      </c>
      <c r="J78" s="5" t="s">
        <v>28</v>
      </c>
      <c r="K78" s="5" t="s">
        <v>29</v>
      </c>
      <c r="L78" s="5" t="s">
        <v>29</v>
      </c>
      <c r="M78" s="5" t="s">
        <v>29</v>
      </c>
      <c r="N78" s="5" t="s">
        <v>29</v>
      </c>
      <c r="O78" s="7"/>
    </row>
    <row r="79" hidden="1">
      <c r="A79" s="4">
        <v>41747.0</v>
      </c>
      <c r="B79" s="5">
        <v>98.0</v>
      </c>
      <c r="C79" s="5">
        <v>10.0</v>
      </c>
      <c r="D79" s="5" t="s">
        <v>39</v>
      </c>
      <c r="E79" s="5" t="s">
        <v>23</v>
      </c>
      <c r="F79" s="5" t="s">
        <v>25</v>
      </c>
      <c r="G79" s="5" t="s">
        <v>24</v>
      </c>
      <c r="H79" s="5">
        <v>0.02439</v>
      </c>
      <c r="I79" s="5" t="s">
        <v>38</v>
      </c>
      <c r="J79" s="5" t="s">
        <v>28</v>
      </c>
      <c r="K79" s="5" t="s">
        <v>36</v>
      </c>
      <c r="L79" s="5" t="s">
        <v>29</v>
      </c>
      <c r="M79" s="5" t="s">
        <v>36</v>
      </c>
      <c r="N79" s="5" t="s">
        <v>29</v>
      </c>
      <c r="O79" s="7"/>
    </row>
    <row r="80">
      <c r="A80" s="4">
        <v>41746.0</v>
      </c>
      <c r="B80" s="5">
        <v>93.0</v>
      </c>
      <c r="C80" s="5">
        <v>9.0</v>
      </c>
      <c r="D80" s="5" t="s">
        <v>28</v>
      </c>
      <c r="E80" s="5" t="s">
        <v>56</v>
      </c>
      <c r="F80" s="5" t="s">
        <v>25</v>
      </c>
      <c r="G80" s="5">
        <v>3.0</v>
      </c>
      <c r="H80" s="5">
        <v>0.03557</v>
      </c>
      <c r="I80" s="5">
        <v>2.0</v>
      </c>
      <c r="J80" s="5" t="s">
        <v>31</v>
      </c>
      <c r="K80" s="5" t="s">
        <v>29</v>
      </c>
      <c r="L80" s="5" t="s">
        <v>29</v>
      </c>
      <c r="M80" s="5" t="s">
        <v>29</v>
      </c>
      <c r="N80" s="5" t="s">
        <v>29</v>
      </c>
      <c r="O80" s="7"/>
    </row>
    <row r="81">
      <c r="A81" s="4">
        <v>41750.0</v>
      </c>
      <c r="B81" s="5">
        <v>117.0</v>
      </c>
      <c r="C81" s="5">
        <v>9.0</v>
      </c>
      <c r="D81" s="5" t="s">
        <v>28</v>
      </c>
      <c r="E81" s="5" t="s">
        <v>56</v>
      </c>
      <c r="F81" s="5" t="s">
        <v>34</v>
      </c>
      <c r="G81" s="5">
        <v>1.0</v>
      </c>
      <c r="H81" s="5">
        <v>0.02806</v>
      </c>
      <c r="I81" s="5" t="s">
        <v>27</v>
      </c>
      <c r="J81" s="5" t="s">
        <v>31</v>
      </c>
      <c r="K81" s="5" t="s">
        <v>36</v>
      </c>
      <c r="L81" s="5" t="s">
        <v>29</v>
      </c>
      <c r="M81" s="5" t="s">
        <v>29</v>
      </c>
      <c r="N81" s="5" t="s">
        <v>29</v>
      </c>
      <c r="O81" s="7"/>
    </row>
    <row r="82">
      <c r="A82" s="4">
        <v>41746.0</v>
      </c>
      <c r="B82" s="5">
        <v>94.0</v>
      </c>
      <c r="C82" s="5">
        <v>9.0</v>
      </c>
      <c r="D82" s="5" t="s">
        <v>39</v>
      </c>
      <c r="E82" s="5" t="s">
        <v>56</v>
      </c>
      <c r="F82" s="5" t="s">
        <v>25</v>
      </c>
      <c r="G82" s="5">
        <v>2.0</v>
      </c>
      <c r="H82" s="5">
        <v>0.03389</v>
      </c>
      <c r="I82" s="5" t="s">
        <v>35</v>
      </c>
      <c r="J82" s="5" t="s">
        <v>31</v>
      </c>
      <c r="K82" s="5" t="s">
        <v>29</v>
      </c>
      <c r="L82" s="5" t="s">
        <v>36</v>
      </c>
      <c r="M82" s="5" t="s">
        <v>36</v>
      </c>
      <c r="N82" s="5" t="s">
        <v>29</v>
      </c>
      <c r="O82" s="7"/>
    </row>
    <row r="83">
      <c r="A83" s="4">
        <v>41746.0</v>
      </c>
      <c r="B83" s="5">
        <v>95.0</v>
      </c>
      <c r="C83" s="5">
        <v>9.0</v>
      </c>
      <c r="D83" s="5" t="s">
        <v>39</v>
      </c>
      <c r="E83" s="5" t="s">
        <v>56</v>
      </c>
      <c r="F83" s="5" t="s">
        <v>37</v>
      </c>
      <c r="G83" s="5">
        <v>10.0</v>
      </c>
      <c r="H83" s="5">
        <v>0.02879</v>
      </c>
      <c r="I83" s="5" t="s">
        <v>27</v>
      </c>
      <c r="J83" s="5" t="s">
        <v>31</v>
      </c>
      <c r="K83" s="5" t="s">
        <v>29</v>
      </c>
      <c r="L83" s="5" t="s">
        <v>29</v>
      </c>
      <c r="M83" s="5" t="s">
        <v>29</v>
      </c>
      <c r="N83" s="5" t="s">
        <v>29</v>
      </c>
      <c r="O83" s="5" t="s">
        <v>81</v>
      </c>
    </row>
    <row r="84">
      <c r="A84" s="4">
        <v>41787.0</v>
      </c>
      <c r="B84" s="5">
        <v>147.0</v>
      </c>
      <c r="C84" s="5">
        <v>9.0</v>
      </c>
      <c r="D84" s="5" t="s">
        <v>39</v>
      </c>
      <c r="E84" s="5" t="s">
        <v>56</v>
      </c>
      <c r="F84" s="5" t="s">
        <v>77</v>
      </c>
      <c r="G84" s="5">
        <v>7.0</v>
      </c>
      <c r="H84" s="5">
        <v>0.01989</v>
      </c>
      <c r="I84" s="5" t="s">
        <v>27</v>
      </c>
      <c r="J84" s="5" t="s">
        <v>31</v>
      </c>
      <c r="K84" s="5" t="s">
        <v>36</v>
      </c>
      <c r="L84" s="5" t="s">
        <v>36</v>
      </c>
      <c r="M84" s="5" t="s">
        <v>36</v>
      </c>
      <c r="N84" s="5" t="s">
        <v>29</v>
      </c>
      <c r="O84" s="7"/>
    </row>
    <row r="85">
      <c r="A85" s="4">
        <v>41787.0</v>
      </c>
      <c r="B85" s="5">
        <v>150.0</v>
      </c>
      <c r="C85" s="5">
        <v>9.0</v>
      </c>
      <c r="D85" s="5" t="s">
        <v>39</v>
      </c>
      <c r="E85" s="5" t="s">
        <v>56</v>
      </c>
      <c r="F85" s="5" t="s">
        <v>26</v>
      </c>
      <c r="G85" s="5">
        <v>13.0</v>
      </c>
      <c r="H85" s="5">
        <v>0.04364</v>
      </c>
      <c r="I85" s="5" t="s">
        <v>27</v>
      </c>
      <c r="J85" s="5" t="s">
        <v>31</v>
      </c>
      <c r="K85" s="5" t="s">
        <v>29</v>
      </c>
      <c r="L85" s="5" t="s">
        <v>29</v>
      </c>
      <c r="M85" s="5" t="s">
        <v>29</v>
      </c>
      <c r="N85" s="5" t="s">
        <v>29</v>
      </c>
      <c r="O85" s="7"/>
    </row>
    <row r="86">
      <c r="A86" s="4">
        <v>41743.0</v>
      </c>
      <c r="B86" s="5">
        <v>84.0</v>
      </c>
      <c r="C86" s="5">
        <v>10.0</v>
      </c>
      <c r="D86" s="5" t="s">
        <v>28</v>
      </c>
      <c r="E86" s="5" t="s">
        <v>23</v>
      </c>
      <c r="F86" s="5" t="s">
        <v>26</v>
      </c>
      <c r="G86" s="5">
        <v>12.0</v>
      </c>
      <c r="H86" s="5">
        <v>0.01986</v>
      </c>
      <c r="I86" s="5" t="s">
        <v>27</v>
      </c>
      <c r="J86" s="5" t="s">
        <v>31</v>
      </c>
      <c r="K86" s="5" t="s">
        <v>36</v>
      </c>
      <c r="L86" s="5" t="s">
        <v>29</v>
      </c>
      <c r="M86" s="5" t="s">
        <v>29</v>
      </c>
      <c r="N86" s="5" t="s">
        <v>29</v>
      </c>
      <c r="O86" s="7"/>
    </row>
    <row r="87">
      <c r="A87" s="4">
        <v>41743.0</v>
      </c>
      <c r="B87" s="5">
        <v>83.0</v>
      </c>
      <c r="C87" s="5">
        <v>10.0</v>
      </c>
      <c r="D87" s="5" t="s">
        <v>28</v>
      </c>
      <c r="E87" s="5" t="s">
        <v>23</v>
      </c>
      <c r="F87" s="5" t="s">
        <v>34</v>
      </c>
      <c r="G87" s="5">
        <v>5.0</v>
      </c>
      <c r="H87" s="5">
        <v>0.03347</v>
      </c>
      <c r="I87" s="5">
        <v>2.0</v>
      </c>
      <c r="J87" s="5" t="s">
        <v>31</v>
      </c>
      <c r="K87" s="5" t="s">
        <v>36</v>
      </c>
      <c r="L87" s="5" t="s">
        <v>29</v>
      </c>
      <c r="M87" s="5" t="s">
        <v>29</v>
      </c>
      <c r="N87" s="5" t="s">
        <v>29</v>
      </c>
      <c r="O87" s="7"/>
    </row>
    <row r="88">
      <c r="A88" s="4">
        <v>41743.0</v>
      </c>
      <c r="B88" s="5">
        <v>82.0</v>
      </c>
      <c r="C88" s="5">
        <v>10.0</v>
      </c>
      <c r="D88" s="5" t="s">
        <v>28</v>
      </c>
      <c r="E88" s="5" t="s">
        <v>23</v>
      </c>
      <c r="F88" s="5" t="s">
        <v>25</v>
      </c>
      <c r="G88" s="5">
        <v>1.0</v>
      </c>
      <c r="H88" s="5">
        <v>0.04216</v>
      </c>
      <c r="I88" s="5">
        <v>2.0</v>
      </c>
      <c r="J88" s="5" t="s">
        <v>31</v>
      </c>
      <c r="K88" s="5" t="s">
        <v>36</v>
      </c>
      <c r="L88" s="5" t="s">
        <v>29</v>
      </c>
      <c r="M88" s="5" t="s">
        <v>29</v>
      </c>
      <c r="N88" s="5" t="s">
        <v>29</v>
      </c>
      <c r="O88" s="7"/>
    </row>
    <row r="89" hidden="1">
      <c r="A89" s="4">
        <v>41747.0</v>
      </c>
      <c r="B89" s="5">
        <v>100.0</v>
      </c>
      <c r="C89" s="5">
        <v>11.0</v>
      </c>
      <c r="D89" s="5" t="s">
        <v>39</v>
      </c>
      <c r="E89" s="5" t="s">
        <v>23</v>
      </c>
      <c r="F89" s="5" t="s">
        <v>26</v>
      </c>
      <c r="G89" s="5" t="s">
        <v>24</v>
      </c>
      <c r="H89" s="5">
        <v>0.02732</v>
      </c>
      <c r="I89" s="5" t="s">
        <v>80</v>
      </c>
      <c r="J89" s="5" t="s">
        <v>28</v>
      </c>
      <c r="K89" s="5" t="s">
        <v>36</v>
      </c>
      <c r="L89" s="5" t="s">
        <v>29</v>
      </c>
      <c r="M89" s="5" t="s">
        <v>36</v>
      </c>
      <c r="N89" s="5" t="s">
        <v>29</v>
      </c>
      <c r="O89" s="7"/>
    </row>
    <row r="90" hidden="1">
      <c r="A90" s="4">
        <v>41747.0</v>
      </c>
      <c r="B90" s="5">
        <v>101.0</v>
      </c>
      <c r="C90" s="5">
        <v>11.0</v>
      </c>
      <c r="D90" s="5" t="s">
        <v>39</v>
      </c>
      <c r="E90" s="5" t="s">
        <v>23</v>
      </c>
      <c r="F90" s="5" t="s">
        <v>34</v>
      </c>
      <c r="G90" s="5" t="s">
        <v>24</v>
      </c>
      <c r="H90" s="5">
        <v>0.03437</v>
      </c>
      <c r="I90" s="5" t="s">
        <v>27</v>
      </c>
      <c r="J90" s="5" t="s">
        <v>28</v>
      </c>
      <c r="K90" s="5" t="s">
        <v>36</v>
      </c>
      <c r="L90" s="5" t="s">
        <v>29</v>
      </c>
      <c r="M90" s="5" t="s">
        <v>29</v>
      </c>
      <c r="N90" s="5" t="s">
        <v>29</v>
      </c>
      <c r="O90" s="7"/>
    </row>
    <row r="91" hidden="1">
      <c r="A91" s="4">
        <v>41747.0</v>
      </c>
      <c r="B91" s="5">
        <v>102.0</v>
      </c>
      <c r="C91" s="5">
        <v>11.0</v>
      </c>
      <c r="D91" s="5" t="s">
        <v>28</v>
      </c>
      <c r="E91" s="5" t="s">
        <v>24</v>
      </c>
      <c r="F91" s="5" t="s">
        <v>26</v>
      </c>
      <c r="G91" s="5" t="s">
        <v>24</v>
      </c>
      <c r="H91" s="5">
        <v>0.02455</v>
      </c>
      <c r="I91" s="5" t="s">
        <v>27</v>
      </c>
      <c r="J91" s="5" t="s">
        <v>28</v>
      </c>
      <c r="K91" s="5" t="s">
        <v>29</v>
      </c>
      <c r="L91" s="5" t="s">
        <v>29</v>
      </c>
      <c r="M91" s="5" t="s">
        <v>29</v>
      </c>
      <c r="N91" s="5" t="s">
        <v>29</v>
      </c>
      <c r="O91" s="7"/>
    </row>
    <row r="92" hidden="1">
      <c r="A92" s="4">
        <v>41747.0</v>
      </c>
      <c r="B92" s="5">
        <v>103.0</v>
      </c>
      <c r="C92" s="5">
        <v>11.0</v>
      </c>
      <c r="D92" s="5" t="s">
        <v>39</v>
      </c>
      <c r="E92" s="5" t="s">
        <v>23</v>
      </c>
      <c r="F92" s="5" t="s">
        <v>37</v>
      </c>
      <c r="G92" s="5" t="s">
        <v>24</v>
      </c>
      <c r="H92" s="5">
        <v>0.01864</v>
      </c>
      <c r="I92" s="5" t="s">
        <v>76</v>
      </c>
      <c r="J92" s="5" t="s">
        <v>28</v>
      </c>
      <c r="K92" s="5" t="s">
        <v>36</v>
      </c>
      <c r="L92" s="5" t="s">
        <v>29</v>
      </c>
      <c r="M92" s="5" t="s">
        <v>29</v>
      </c>
      <c r="N92" s="5" t="s">
        <v>29</v>
      </c>
      <c r="O92" s="7"/>
    </row>
    <row r="93" hidden="1">
      <c r="A93" s="4">
        <v>41747.0</v>
      </c>
      <c r="B93" s="5">
        <v>104.0</v>
      </c>
      <c r="C93" s="5">
        <v>11.0</v>
      </c>
      <c r="D93" s="5" t="s">
        <v>28</v>
      </c>
      <c r="E93" s="5" t="s">
        <v>24</v>
      </c>
      <c r="F93" s="5" t="s">
        <v>34</v>
      </c>
      <c r="G93" s="5" t="s">
        <v>24</v>
      </c>
      <c r="H93" s="5">
        <v>0.03198</v>
      </c>
      <c r="I93" s="5" t="s">
        <v>27</v>
      </c>
      <c r="J93" s="5" t="s">
        <v>28</v>
      </c>
      <c r="K93" s="5" t="s">
        <v>66</v>
      </c>
      <c r="L93" s="5" t="s">
        <v>29</v>
      </c>
      <c r="M93" s="5" t="s">
        <v>29</v>
      </c>
      <c r="N93" s="5" t="s">
        <v>29</v>
      </c>
      <c r="O93" s="7"/>
    </row>
    <row r="94" hidden="1">
      <c r="A94" s="4">
        <v>41747.0</v>
      </c>
      <c r="B94" s="5">
        <v>105.0</v>
      </c>
      <c r="C94" s="5">
        <v>11.0</v>
      </c>
      <c r="D94" s="5" t="s">
        <v>28</v>
      </c>
      <c r="E94" s="5" t="s">
        <v>24</v>
      </c>
      <c r="F94" s="5" t="s">
        <v>25</v>
      </c>
      <c r="G94" s="5" t="s">
        <v>24</v>
      </c>
      <c r="H94" s="5">
        <v>0.05497</v>
      </c>
      <c r="I94" s="5" t="s">
        <v>27</v>
      </c>
      <c r="J94" s="5" t="s">
        <v>28</v>
      </c>
      <c r="K94" s="5" t="s">
        <v>36</v>
      </c>
      <c r="L94" s="5" t="s">
        <v>29</v>
      </c>
      <c r="M94" s="5" t="s">
        <v>29</v>
      </c>
      <c r="N94" s="5" t="s">
        <v>36</v>
      </c>
      <c r="O94" s="5" t="s">
        <v>54</v>
      </c>
    </row>
    <row r="95" hidden="1">
      <c r="A95" s="4">
        <v>41747.0</v>
      </c>
      <c r="B95" s="5">
        <v>106.0</v>
      </c>
      <c r="C95" s="5">
        <v>11.0</v>
      </c>
      <c r="D95" s="5" t="s">
        <v>28</v>
      </c>
      <c r="E95" s="5" t="s">
        <v>24</v>
      </c>
      <c r="F95" s="5" t="s">
        <v>37</v>
      </c>
      <c r="G95" s="5" t="s">
        <v>24</v>
      </c>
      <c r="H95" s="5">
        <v>0.02833</v>
      </c>
      <c r="I95" s="5" t="s">
        <v>76</v>
      </c>
      <c r="J95" s="5" t="s">
        <v>28</v>
      </c>
      <c r="K95" s="5" t="s">
        <v>36</v>
      </c>
      <c r="L95" s="5" t="s">
        <v>29</v>
      </c>
      <c r="M95" s="5" t="s">
        <v>29</v>
      </c>
      <c r="N95" s="5" t="s">
        <v>29</v>
      </c>
      <c r="O95" s="7"/>
    </row>
    <row r="96">
      <c r="A96" s="4">
        <v>41743.0</v>
      </c>
      <c r="B96" s="5">
        <v>81.0</v>
      </c>
      <c r="C96" s="5">
        <v>10.0</v>
      </c>
      <c r="D96" s="5" t="s">
        <v>28</v>
      </c>
      <c r="E96" s="5" t="s">
        <v>23</v>
      </c>
      <c r="F96" s="5" t="s">
        <v>37</v>
      </c>
      <c r="G96" s="5">
        <v>4.0</v>
      </c>
      <c r="H96" s="5">
        <v>0.03761</v>
      </c>
      <c r="I96" s="5">
        <v>2.0</v>
      </c>
      <c r="J96" s="5" t="s">
        <v>31</v>
      </c>
      <c r="K96" s="5" t="s">
        <v>36</v>
      </c>
      <c r="L96" s="5" t="s">
        <v>29</v>
      </c>
      <c r="M96" s="5" t="s">
        <v>29</v>
      </c>
      <c r="N96" s="5" t="s">
        <v>29</v>
      </c>
      <c r="O96" s="5" t="s">
        <v>78</v>
      </c>
    </row>
    <row r="97">
      <c r="A97" s="4">
        <v>41746.0</v>
      </c>
      <c r="B97" s="5">
        <v>96.0</v>
      </c>
      <c r="C97" s="5">
        <v>10.0</v>
      </c>
      <c r="D97" s="5" t="s">
        <v>39</v>
      </c>
      <c r="E97" s="5" t="s">
        <v>23</v>
      </c>
      <c r="F97" s="5" t="s">
        <v>26</v>
      </c>
      <c r="G97" s="5">
        <v>7.0</v>
      </c>
      <c r="H97" s="5">
        <v>0.04148</v>
      </c>
      <c r="I97" s="5">
        <v>2.0</v>
      </c>
      <c r="J97" s="5" t="s">
        <v>31</v>
      </c>
      <c r="K97" s="5" t="s">
        <v>36</v>
      </c>
      <c r="L97" s="5" t="s">
        <v>29</v>
      </c>
      <c r="M97" s="5" t="s">
        <v>29</v>
      </c>
      <c r="N97" s="5" t="s">
        <v>29</v>
      </c>
      <c r="O97" s="7"/>
    </row>
    <row r="98">
      <c r="A98" s="4">
        <v>41746.0</v>
      </c>
      <c r="B98" s="5">
        <v>97.0</v>
      </c>
      <c r="C98" s="5">
        <v>10.0</v>
      </c>
      <c r="D98" s="5" t="s">
        <v>39</v>
      </c>
      <c r="E98" s="5" t="s">
        <v>23</v>
      </c>
      <c r="F98" s="5" t="s">
        <v>34</v>
      </c>
      <c r="G98" s="5">
        <v>12.0</v>
      </c>
      <c r="H98" s="5">
        <v>0.04195</v>
      </c>
      <c r="I98" s="5">
        <v>2.0</v>
      </c>
      <c r="J98" s="5" t="s">
        <v>31</v>
      </c>
      <c r="K98" s="5" t="s">
        <v>29</v>
      </c>
      <c r="L98" s="5" t="s">
        <v>29</v>
      </c>
      <c r="M98" s="5" t="s">
        <v>29</v>
      </c>
      <c r="N98" s="5" t="s">
        <v>29</v>
      </c>
      <c r="O98" s="7"/>
    </row>
    <row r="99">
      <c r="A99" s="4">
        <v>41746.0</v>
      </c>
      <c r="B99" s="5">
        <v>98.0</v>
      </c>
      <c r="C99" s="5">
        <v>10.0</v>
      </c>
      <c r="D99" s="5" t="s">
        <v>39</v>
      </c>
      <c r="E99" s="5" t="s">
        <v>23</v>
      </c>
      <c r="F99" s="5" t="s">
        <v>25</v>
      </c>
      <c r="G99" s="5">
        <v>8.0</v>
      </c>
      <c r="H99" s="5">
        <v>0.0454</v>
      </c>
      <c r="I99" s="5">
        <v>2.0</v>
      </c>
      <c r="J99" s="5" t="s">
        <v>31</v>
      </c>
      <c r="K99" s="5" t="s">
        <v>36</v>
      </c>
      <c r="L99" s="5" t="s">
        <v>29</v>
      </c>
      <c r="M99" s="5" t="s">
        <v>36</v>
      </c>
      <c r="N99" s="5" t="s">
        <v>29</v>
      </c>
      <c r="O99" s="7"/>
    </row>
    <row r="100">
      <c r="A100" s="4">
        <v>41743.0</v>
      </c>
      <c r="B100" s="5">
        <v>86.0</v>
      </c>
      <c r="C100" s="5">
        <v>10.0</v>
      </c>
      <c r="D100" s="5" t="s">
        <v>39</v>
      </c>
      <c r="E100" s="9" t="s">
        <v>82</v>
      </c>
      <c r="F100" s="5" t="s">
        <v>86</v>
      </c>
      <c r="G100" s="9" t="s">
        <v>24</v>
      </c>
      <c r="H100" s="5">
        <v>0.02838</v>
      </c>
      <c r="I100" s="5" t="s">
        <v>35</v>
      </c>
      <c r="J100" s="5" t="s">
        <v>31</v>
      </c>
      <c r="K100" s="5" t="s">
        <v>36</v>
      </c>
      <c r="L100" s="5" t="s">
        <v>29</v>
      </c>
      <c r="M100" s="5" t="s">
        <v>29</v>
      </c>
      <c r="N100" s="5" t="s">
        <v>29</v>
      </c>
      <c r="O100" s="5" t="s">
        <v>79</v>
      </c>
    </row>
    <row r="101">
      <c r="A101" s="4">
        <v>41743.0</v>
      </c>
      <c r="B101" s="5">
        <v>85.0</v>
      </c>
      <c r="C101" s="5">
        <v>10.0</v>
      </c>
      <c r="D101" s="5" t="s">
        <v>39</v>
      </c>
      <c r="E101" s="5" t="s">
        <v>23</v>
      </c>
      <c r="F101" s="5" t="s">
        <v>37</v>
      </c>
      <c r="G101" s="5">
        <v>12.0</v>
      </c>
      <c r="H101" s="5">
        <v>0.04837</v>
      </c>
      <c r="I101" s="5">
        <v>2.0</v>
      </c>
      <c r="J101" s="5" t="s">
        <v>31</v>
      </c>
      <c r="K101" s="5" t="s">
        <v>36</v>
      </c>
      <c r="L101" s="5" t="s">
        <v>29</v>
      </c>
      <c r="M101" s="5" t="s">
        <v>29</v>
      </c>
      <c r="N101" s="5" t="s">
        <v>29</v>
      </c>
      <c r="O101" s="5" t="s">
        <v>79</v>
      </c>
    </row>
    <row r="102">
      <c r="A102" s="4">
        <v>41747.0</v>
      </c>
      <c r="B102" s="5">
        <v>102.0</v>
      </c>
      <c r="C102" s="5">
        <v>11.0</v>
      </c>
      <c r="D102" s="5" t="s">
        <v>28</v>
      </c>
      <c r="E102" s="5" t="s">
        <v>23</v>
      </c>
      <c r="F102" s="5" t="s">
        <v>26</v>
      </c>
      <c r="G102" s="5">
        <v>8.0</v>
      </c>
      <c r="H102" s="5">
        <v>0.02415</v>
      </c>
      <c r="I102" s="5" t="s">
        <v>27</v>
      </c>
      <c r="J102" s="5" t="s">
        <v>31</v>
      </c>
      <c r="K102" s="5" t="s">
        <v>29</v>
      </c>
      <c r="L102" s="5" t="s">
        <v>29</v>
      </c>
      <c r="M102" s="5" t="s">
        <v>29</v>
      </c>
      <c r="N102" s="5" t="s">
        <v>29</v>
      </c>
      <c r="O102" s="7"/>
    </row>
    <row r="103">
      <c r="A103" s="4">
        <v>41747.0</v>
      </c>
      <c r="B103" s="5">
        <v>104.0</v>
      </c>
      <c r="C103" s="5">
        <v>11.0</v>
      </c>
      <c r="D103" s="5" t="s">
        <v>28</v>
      </c>
      <c r="E103" s="5" t="s">
        <v>23</v>
      </c>
      <c r="F103" s="5" t="s">
        <v>34</v>
      </c>
      <c r="G103" s="5">
        <v>1.0</v>
      </c>
      <c r="H103" s="5">
        <v>0.03657</v>
      </c>
      <c r="I103" s="5" t="s">
        <v>27</v>
      </c>
      <c r="J103" s="5" t="s">
        <v>31</v>
      </c>
      <c r="K103" s="5" t="s">
        <v>66</v>
      </c>
      <c r="L103" s="5" t="s">
        <v>29</v>
      </c>
      <c r="M103" s="5" t="s">
        <v>29</v>
      </c>
      <c r="N103" s="5" t="s">
        <v>29</v>
      </c>
      <c r="O103" s="7"/>
    </row>
    <row r="104" hidden="1">
      <c r="A104" s="4">
        <v>41786.0</v>
      </c>
      <c r="B104" s="5">
        <v>132.0</v>
      </c>
      <c r="C104" s="5">
        <v>12.0</v>
      </c>
      <c r="D104" s="5" t="s">
        <v>28</v>
      </c>
      <c r="E104" s="5" t="s">
        <v>24</v>
      </c>
      <c r="F104" s="5" t="s">
        <v>37</v>
      </c>
      <c r="G104" s="5" t="s">
        <v>24</v>
      </c>
      <c r="H104" s="5">
        <v>0.02013</v>
      </c>
      <c r="I104" s="5">
        <v>1.0</v>
      </c>
      <c r="J104" s="5" t="s">
        <v>28</v>
      </c>
      <c r="K104" s="5" t="s">
        <v>36</v>
      </c>
      <c r="L104" s="5" t="s">
        <v>36</v>
      </c>
      <c r="M104" s="5" t="s">
        <v>29</v>
      </c>
      <c r="N104" s="5" t="s">
        <v>36</v>
      </c>
      <c r="O104" s="5" t="s">
        <v>87</v>
      </c>
    </row>
    <row r="105" hidden="1">
      <c r="A105" s="4">
        <v>41786.0</v>
      </c>
      <c r="B105" s="5">
        <v>133.0</v>
      </c>
      <c r="C105" s="5">
        <v>12.0</v>
      </c>
      <c r="D105" s="5" t="s">
        <v>28</v>
      </c>
      <c r="E105" s="5" t="s">
        <v>24</v>
      </c>
      <c r="F105" s="5" t="s">
        <v>25</v>
      </c>
      <c r="G105" s="5" t="s">
        <v>24</v>
      </c>
      <c r="H105" s="5">
        <v>0.02478</v>
      </c>
      <c r="I105" s="5">
        <v>1.0</v>
      </c>
      <c r="J105" s="5" t="s">
        <v>28</v>
      </c>
      <c r="K105" s="5" t="s">
        <v>36</v>
      </c>
      <c r="L105" s="5" t="s">
        <v>29</v>
      </c>
      <c r="M105" s="5" t="s">
        <v>29</v>
      </c>
      <c r="N105" s="5" t="s">
        <v>36</v>
      </c>
      <c r="O105" s="5" t="s">
        <v>47</v>
      </c>
    </row>
    <row r="106" hidden="1">
      <c r="A106" s="4">
        <v>41786.0</v>
      </c>
      <c r="B106" s="5">
        <v>134.0</v>
      </c>
      <c r="C106" s="5">
        <v>12.0</v>
      </c>
      <c r="D106" s="5" t="s">
        <v>28</v>
      </c>
      <c r="E106" s="5" t="s">
        <v>24</v>
      </c>
      <c r="F106" s="5" t="s">
        <v>34</v>
      </c>
      <c r="G106" s="5" t="s">
        <v>24</v>
      </c>
      <c r="H106" s="5">
        <v>0.02751</v>
      </c>
      <c r="I106" s="5">
        <v>1.0</v>
      </c>
      <c r="J106" s="5" t="s">
        <v>28</v>
      </c>
      <c r="K106" s="5" t="s">
        <v>36</v>
      </c>
      <c r="L106" s="5" t="s">
        <v>29</v>
      </c>
      <c r="M106" s="5" t="s">
        <v>36</v>
      </c>
      <c r="N106" s="5" t="s">
        <v>36</v>
      </c>
      <c r="O106" s="5" t="s">
        <v>47</v>
      </c>
    </row>
    <row r="107" hidden="1">
      <c r="A107" s="4">
        <v>41786.0</v>
      </c>
      <c r="B107" s="5">
        <v>135.0</v>
      </c>
      <c r="C107" s="5">
        <v>12.0</v>
      </c>
      <c r="D107" s="5" t="s">
        <v>28</v>
      </c>
      <c r="E107" s="5" t="s">
        <v>24</v>
      </c>
      <c r="F107" s="5" t="s">
        <v>26</v>
      </c>
      <c r="G107" s="5" t="s">
        <v>24</v>
      </c>
      <c r="H107" s="5">
        <v>0.02799</v>
      </c>
      <c r="I107" s="5" t="s">
        <v>27</v>
      </c>
      <c r="J107" s="5" t="s">
        <v>28</v>
      </c>
      <c r="K107" s="5" t="s">
        <v>36</v>
      </c>
      <c r="L107" s="5" t="s">
        <v>36</v>
      </c>
      <c r="M107" s="5" t="s">
        <v>36</v>
      </c>
      <c r="N107" s="5" t="s">
        <v>36</v>
      </c>
      <c r="O107" s="5" t="s">
        <v>47</v>
      </c>
    </row>
    <row r="108" hidden="1">
      <c r="A108" s="4">
        <v>41786.0</v>
      </c>
      <c r="B108" s="5">
        <v>136.0</v>
      </c>
      <c r="C108" s="5">
        <v>12.0</v>
      </c>
      <c r="D108" s="5" t="s">
        <v>39</v>
      </c>
      <c r="E108" s="5" t="s">
        <v>56</v>
      </c>
      <c r="F108" s="5" t="s">
        <v>37</v>
      </c>
      <c r="G108" s="5" t="s">
        <v>24</v>
      </c>
      <c r="H108" s="5">
        <v>0.02599</v>
      </c>
      <c r="I108" s="5">
        <v>1.0</v>
      </c>
      <c r="J108" s="5" t="s">
        <v>28</v>
      </c>
      <c r="K108" s="5" t="s">
        <v>36</v>
      </c>
      <c r="L108" s="5" t="s">
        <v>29</v>
      </c>
      <c r="M108" s="5" t="s">
        <v>29</v>
      </c>
      <c r="N108" s="5" t="s">
        <v>36</v>
      </c>
      <c r="O108" s="5" t="s">
        <v>47</v>
      </c>
    </row>
    <row r="109" hidden="1">
      <c r="A109" s="4">
        <v>41786.0</v>
      </c>
      <c r="B109" s="5">
        <v>138.0</v>
      </c>
      <c r="C109" s="5">
        <v>12.0</v>
      </c>
      <c r="D109" s="5" t="s">
        <v>39</v>
      </c>
      <c r="E109" s="5" t="s">
        <v>56</v>
      </c>
      <c r="F109" s="5" t="s">
        <v>34</v>
      </c>
      <c r="G109" s="5" t="s">
        <v>24</v>
      </c>
      <c r="H109" s="5">
        <v>0.02639</v>
      </c>
      <c r="I109" s="5">
        <v>1.0</v>
      </c>
      <c r="J109" s="5" t="s">
        <v>28</v>
      </c>
      <c r="K109" s="5" t="s">
        <v>36</v>
      </c>
      <c r="L109" s="5" t="s">
        <v>29</v>
      </c>
      <c r="M109" s="5" t="s">
        <v>29</v>
      </c>
      <c r="N109" s="5" t="s">
        <v>29</v>
      </c>
      <c r="O109" s="5"/>
    </row>
    <row r="110" hidden="1">
      <c r="A110" s="4">
        <v>41786.0</v>
      </c>
      <c r="B110" s="5">
        <v>139.0</v>
      </c>
      <c r="C110" s="5">
        <v>12.0</v>
      </c>
      <c r="D110" s="5" t="s">
        <v>39</v>
      </c>
      <c r="E110" s="5" t="s">
        <v>56</v>
      </c>
      <c r="F110" s="5" t="s">
        <v>26</v>
      </c>
      <c r="G110" s="5" t="s">
        <v>24</v>
      </c>
      <c r="H110" s="5">
        <v>0.01929</v>
      </c>
      <c r="I110" s="5">
        <v>1.0</v>
      </c>
      <c r="J110" s="5" t="s">
        <v>28</v>
      </c>
      <c r="K110" s="5" t="s">
        <v>36</v>
      </c>
      <c r="L110" s="5" t="s">
        <v>36</v>
      </c>
      <c r="M110" s="5" t="s">
        <v>36</v>
      </c>
      <c r="N110" s="5" t="s">
        <v>36</v>
      </c>
      <c r="O110" s="5" t="s">
        <v>88</v>
      </c>
    </row>
    <row r="111">
      <c r="A111" s="4">
        <v>41747.0</v>
      </c>
      <c r="B111" s="5">
        <v>105.0</v>
      </c>
      <c r="C111" s="5">
        <v>11.0</v>
      </c>
      <c r="D111" s="5" t="s">
        <v>28</v>
      </c>
      <c r="E111" s="5" t="s">
        <v>23</v>
      </c>
      <c r="F111" s="5" t="s">
        <v>25</v>
      </c>
      <c r="G111" s="5">
        <v>2.0</v>
      </c>
      <c r="H111" s="5">
        <v>0.05385</v>
      </c>
      <c r="I111" s="5" t="s">
        <v>27</v>
      </c>
      <c r="J111" s="5" t="s">
        <v>31</v>
      </c>
      <c r="K111" s="5" t="s">
        <v>36</v>
      </c>
      <c r="L111" s="5" t="s">
        <v>29</v>
      </c>
      <c r="M111" s="5" t="s">
        <v>29</v>
      </c>
      <c r="N111" s="5" t="s">
        <v>36</v>
      </c>
      <c r="O111" s="5" t="s">
        <v>54</v>
      </c>
    </row>
    <row r="112">
      <c r="A112" s="4">
        <v>41747.0</v>
      </c>
      <c r="B112" s="5">
        <v>106.0</v>
      </c>
      <c r="C112" s="5">
        <v>11.0</v>
      </c>
      <c r="D112" s="5" t="s">
        <v>28</v>
      </c>
      <c r="E112" s="5" t="s">
        <v>23</v>
      </c>
      <c r="F112" s="5" t="s">
        <v>37</v>
      </c>
      <c r="G112" s="5">
        <v>6.0</v>
      </c>
      <c r="H112" s="5">
        <v>0.02991</v>
      </c>
      <c r="I112" s="5" t="s">
        <v>76</v>
      </c>
      <c r="J112" s="5" t="s">
        <v>31</v>
      </c>
      <c r="K112" s="5" t="s">
        <v>36</v>
      </c>
      <c r="L112" s="5" t="s">
        <v>29</v>
      </c>
      <c r="M112" s="5" t="s">
        <v>29</v>
      </c>
      <c r="N112" s="5" t="s">
        <v>29</v>
      </c>
      <c r="O112" s="7"/>
    </row>
    <row r="113">
      <c r="A113" s="4">
        <v>41747.0</v>
      </c>
      <c r="B113" s="5">
        <v>100.0</v>
      </c>
      <c r="C113" s="5">
        <v>11.0</v>
      </c>
      <c r="D113" s="5" t="s">
        <v>39</v>
      </c>
      <c r="E113" s="5" t="s">
        <v>23</v>
      </c>
      <c r="F113" s="5" t="s">
        <v>26</v>
      </c>
      <c r="G113" s="5">
        <v>8.0</v>
      </c>
      <c r="H113" s="5">
        <v>0.03343</v>
      </c>
      <c r="I113" s="5">
        <v>2.0</v>
      </c>
      <c r="J113" s="5" t="s">
        <v>31</v>
      </c>
      <c r="K113" s="5" t="s">
        <v>36</v>
      </c>
      <c r="L113" s="5" t="s">
        <v>29</v>
      </c>
      <c r="M113" s="5" t="s">
        <v>36</v>
      </c>
      <c r="N113" s="5" t="s">
        <v>29</v>
      </c>
      <c r="O113" s="7"/>
    </row>
    <row r="114">
      <c r="A114" s="4">
        <v>41747.0</v>
      </c>
      <c r="B114" s="5">
        <v>101.0</v>
      </c>
      <c r="C114" s="5">
        <v>11.0</v>
      </c>
      <c r="D114" s="5" t="s">
        <v>39</v>
      </c>
      <c r="E114" s="5" t="s">
        <v>23</v>
      </c>
      <c r="F114" s="5" t="s">
        <v>34</v>
      </c>
      <c r="G114" s="5">
        <v>1.0</v>
      </c>
      <c r="H114" s="5">
        <v>0.03586</v>
      </c>
      <c r="I114" s="5" t="s">
        <v>27</v>
      </c>
      <c r="J114" s="5" t="s">
        <v>31</v>
      </c>
      <c r="K114" s="5" t="s">
        <v>36</v>
      </c>
      <c r="L114" s="5" t="s">
        <v>29</v>
      </c>
      <c r="M114" s="5" t="s">
        <v>29</v>
      </c>
      <c r="N114" s="5" t="s">
        <v>29</v>
      </c>
      <c r="O114" s="7"/>
    </row>
    <row r="115">
      <c r="A115" s="4">
        <v>41747.0</v>
      </c>
      <c r="B115" s="5">
        <v>99.0</v>
      </c>
      <c r="C115" s="5">
        <v>11.0</v>
      </c>
      <c r="D115" s="5" t="s">
        <v>39</v>
      </c>
      <c r="E115" s="5" t="s">
        <v>23</v>
      </c>
      <c r="F115" s="5" t="s">
        <v>25</v>
      </c>
      <c r="G115" s="5">
        <v>11.0</v>
      </c>
      <c r="H115" s="5">
        <v>0.03529</v>
      </c>
      <c r="I115" s="5" t="s">
        <v>35</v>
      </c>
      <c r="J115" s="5" t="s">
        <v>31</v>
      </c>
      <c r="K115" s="5" t="s">
        <v>36</v>
      </c>
      <c r="L115" s="5" t="s">
        <v>29</v>
      </c>
      <c r="M115" s="5" t="s">
        <v>29</v>
      </c>
      <c r="N115" s="5" t="s">
        <v>29</v>
      </c>
      <c r="O115" s="7"/>
    </row>
    <row r="116">
      <c r="A116" s="4">
        <v>41747.0</v>
      </c>
      <c r="B116" s="5">
        <v>103.0</v>
      </c>
      <c r="C116" s="5">
        <v>11.0</v>
      </c>
      <c r="D116" s="5" t="s">
        <v>39</v>
      </c>
      <c r="E116" s="5" t="s">
        <v>23</v>
      </c>
      <c r="F116" s="5" t="s">
        <v>37</v>
      </c>
      <c r="G116" s="5">
        <v>10.0</v>
      </c>
      <c r="H116" s="5">
        <v>0.03154</v>
      </c>
      <c r="I116" s="5">
        <v>2.0</v>
      </c>
      <c r="J116" s="5" t="s">
        <v>31</v>
      </c>
      <c r="K116" s="5" t="s">
        <v>36</v>
      </c>
      <c r="L116" s="5" t="s">
        <v>29</v>
      </c>
      <c r="M116" s="5" t="s">
        <v>29</v>
      </c>
      <c r="N116" s="5" t="s">
        <v>29</v>
      </c>
      <c r="O116" s="7"/>
    </row>
    <row r="117">
      <c r="A117" s="4">
        <v>41786.0</v>
      </c>
      <c r="B117" s="5">
        <v>135.0</v>
      </c>
      <c r="C117" s="5">
        <v>12.0</v>
      </c>
      <c r="D117" s="5" t="s">
        <v>28</v>
      </c>
      <c r="E117" s="5" t="s">
        <v>56</v>
      </c>
      <c r="F117" s="5" t="s">
        <v>26</v>
      </c>
      <c r="G117" s="5">
        <v>7.0</v>
      </c>
      <c r="H117" s="5">
        <v>0.0233</v>
      </c>
      <c r="I117" s="5" t="s">
        <v>27</v>
      </c>
      <c r="J117" s="5" t="s">
        <v>31</v>
      </c>
      <c r="K117" s="5" t="s">
        <v>36</v>
      </c>
      <c r="L117" s="5" t="s">
        <v>36</v>
      </c>
      <c r="M117" s="5" t="s">
        <v>36</v>
      </c>
      <c r="N117" s="5" t="s">
        <v>36</v>
      </c>
      <c r="O117" s="5" t="s">
        <v>47</v>
      </c>
    </row>
    <row r="118">
      <c r="A118" s="4">
        <v>41786.0</v>
      </c>
      <c r="B118" s="5">
        <v>134.0</v>
      </c>
      <c r="C118" s="5">
        <v>12.0</v>
      </c>
      <c r="D118" s="5" t="s">
        <v>28</v>
      </c>
      <c r="E118" s="5" t="s">
        <v>56</v>
      </c>
      <c r="F118" s="5" t="s">
        <v>34</v>
      </c>
      <c r="G118" s="5">
        <v>8.0</v>
      </c>
      <c r="H118" s="5">
        <v>0.05028</v>
      </c>
      <c r="I118" s="5">
        <v>2.0</v>
      </c>
      <c r="J118" s="5" t="s">
        <v>31</v>
      </c>
      <c r="K118" s="5" t="s">
        <v>36</v>
      </c>
      <c r="L118" s="5" t="s">
        <v>29</v>
      </c>
      <c r="M118" s="5" t="s">
        <v>36</v>
      </c>
      <c r="N118" s="5" t="s">
        <v>36</v>
      </c>
      <c r="O118" s="5" t="s">
        <v>47</v>
      </c>
    </row>
    <row r="119" hidden="1">
      <c r="A119" s="4">
        <v>41747.0</v>
      </c>
      <c r="B119" s="5">
        <v>109.0</v>
      </c>
      <c r="C119" s="5">
        <v>13.0</v>
      </c>
      <c r="D119" s="5" t="s">
        <v>28</v>
      </c>
      <c r="E119" s="5" t="s">
        <v>24</v>
      </c>
      <c r="F119" s="5" t="s">
        <v>25</v>
      </c>
      <c r="G119" s="5" t="s">
        <v>24</v>
      </c>
      <c r="H119" s="5">
        <v>0.06013</v>
      </c>
      <c r="I119" s="5" t="s">
        <v>27</v>
      </c>
      <c r="J119" s="5" t="s">
        <v>28</v>
      </c>
      <c r="K119" s="5" t="s">
        <v>29</v>
      </c>
      <c r="L119" s="5" t="s">
        <v>29</v>
      </c>
      <c r="M119" s="5" t="s">
        <v>29</v>
      </c>
      <c r="N119" s="5" t="s">
        <v>36</v>
      </c>
      <c r="O119" s="5" t="s">
        <v>47</v>
      </c>
    </row>
    <row r="120" hidden="1">
      <c r="A120" s="4">
        <v>41747.0</v>
      </c>
      <c r="B120" s="5">
        <v>110.0</v>
      </c>
      <c r="C120" s="5">
        <v>13.0</v>
      </c>
      <c r="D120" s="5" t="s">
        <v>28</v>
      </c>
      <c r="E120" s="5" t="s">
        <v>24</v>
      </c>
      <c r="F120" s="5" t="s">
        <v>37</v>
      </c>
      <c r="G120" s="5" t="s">
        <v>24</v>
      </c>
      <c r="H120" s="5">
        <v>0.0264</v>
      </c>
      <c r="I120" s="5">
        <v>1.0</v>
      </c>
      <c r="J120" s="5" t="s">
        <v>28</v>
      </c>
      <c r="K120" s="5" t="s">
        <v>29</v>
      </c>
      <c r="L120" s="5" t="s">
        <v>29</v>
      </c>
      <c r="M120" s="5" t="s">
        <v>29</v>
      </c>
      <c r="N120" s="5" t="s">
        <v>36</v>
      </c>
      <c r="O120" s="5" t="s">
        <v>47</v>
      </c>
    </row>
    <row r="121" hidden="1">
      <c r="A121" s="4">
        <v>41750.0</v>
      </c>
      <c r="B121" s="5">
        <v>121.0</v>
      </c>
      <c r="C121" s="5">
        <v>13.0</v>
      </c>
      <c r="D121" s="5" t="s">
        <v>28</v>
      </c>
      <c r="E121" s="5" t="s">
        <v>24</v>
      </c>
      <c r="F121" s="5" t="s">
        <v>34</v>
      </c>
      <c r="G121" s="5" t="s">
        <v>24</v>
      </c>
      <c r="H121" s="5">
        <v>0.02411</v>
      </c>
      <c r="I121" s="5">
        <v>1.0</v>
      </c>
      <c r="J121" s="5" t="s">
        <v>28</v>
      </c>
      <c r="K121" s="5" t="s">
        <v>29</v>
      </c>
      <c r="L121" s="5" t="s">
        <v>29</v>
      </c>
      <c r="M121" s="5" t="s">
        <v>29</v>
      </c>
      <c r="N121" s="5" t="s">
        <v>36</v>
      </c>
      <c r="O121" s="5" t="s">
        <v>83</v>
      </c>
    </row>
    <row r="122" hidden="1">
      <c r="A122" s="4">
        <v>41750.0</v>
      </c>
      <c r="B122" s="5">
        <v>122.0</v>
      </c>
      <c r="C122" s="5">
        <v>13.0</v>
      </c>
      <c r="D122" s="5" t="s">
        <v>39</v>
      </c>
      <c r="E122" s="5" t="s">
        <v>23</v>
      </c>
      <c r="F122" s="5" t="s">
        <v>26</v>
      </c>
      <c r="G122" s="5" t="s">
        <v>24</v>
      </c>
      <c r="H122" s="5">
        <v>0.02966</v>
      </c>
      <c r="I122" s="5" t="s">
        <v>27</v>
      </c>
      <c r="J122" s="5" t="s">
        <v>28</v>
      </c>
      <c r="K122" s="5" t="s">
        <v>29</v>
      </c>
      <c r="L122" s="5" t="s">
        <v>29</v>
      </c>
      <c r="M122" s="5" t="s">
        <v>36</v>
      </c>
      <c r="N122" s="5" t="s">
        <v>29</v>
      </c>
      <c r="O122" s="7"/>
    </row>
    <row r="123" hidden="1">
      <c r="A123" s="4">
        <v>41786.0</v>
      </c>
      <c r="B123" s="5">
        <v>123.0</v>
      </c>
      <c r="C123" s="5">
        <v>13.0</v>
      </c>
      <c r="D123" s="5" t="s">
        <v>28</v>
      </c>
      <c r="E123" s="5" t="s">
        <v>24</v>
      </c>
      <c r="F123" s="5" t="s">
        <v>26</v>
      </c>
      <c r="G123" s="5" t="s">
        <v>24</v>
      </c>
      <c r="H123" s="5">
        <v>0.0291</v>
      </c>
      <c r="I123" s="5">
        <v>1.0</v>
      </c>
      <c r="J123" s="5" t="s">
        <v>28</v>
      </c>
      <c r="K123" s="5" t="s">
        <v>36</v>
      </c>
      <c r="L123" s="7"/>
      <c r="M123" s="7"/>
      <c r="N123" s="5" t="s">
        <v>36</v>
      </c>
      <c r="O123" s="5" t="s">
        <v>47</v>
      </c>
    </row>
    <row r="124" hidden="1">
      <c r="A124" s="4">
        <v>41787.0</v>
      </c>
      <c r="B124" s="5">
        <v>143.0</v>
      </c>
      <c r="C124" s="5">
        <v>13.0</v>
      </c>
      <c r="D124" s="5" t="s">
        <v>39</v>
      </c>
      <c r="E124" s="5" t="s">
        <v>23</v>
      </c>
      <c r="F124" s="5" t="s">
        <v>25</v>
      </c>
      <c r="G124" s="5" t="s">
        <v>24</v>
      </c>
      <c r="H124" s="5">
        <v>0.02659</v>
      </c>
      <c r="I124" s="5">
        <v>1.0</v>
      </c>
      <c r="J124" s="5" t="s">
        <v>28</v>
      </c>
      <c r="K124" s="5" t="s">
        <v>29</v>
      </c>
      <c r="L124" s="5" t="s">
        <v>29</v>
      </c>
      <c r="M124" s="5" t="s">
        <v>29</v>
      </c>
      <c r="N124" s="5" t="s">
        <v>29</v>
      </c>
      <c r="O124" s="5" t="s">
        <v>90</v>
      </c>
    </row>
    <row r="125" hidden="1">
      <c r="A125" s="4">
        <v>41787.0</v>
      </c>
      <c r="B125" s="5">
        <v>145.0</v>
      </c>
      <c r="C125" s="5">
        <v>13.0</v>
      </c>
      <c r="D125" s="5" t="s">
        <v>39</v>
      </c>
      <c r="E125" s="5" t="s">
        <v>23</v>
      </c>
      <c r="F125" s="5" t="s">
        <v>37</v>
      </c>
      <c r="G125" s="5" t="s">
        <v>24</v>
      </c>
      <c r="H125" s="5">
        <v>0.02149</v>
      </c>
      <c r="I125" s="5">
        <v>1.0</v>
      </c>
      <c r="J125" s="5" t="s">
        <v>28</v>
      </c>
      <c r="K125" s="5" t="s">
        <v>29</v>
      </c>
      <c r="L125" s="5" t="s">
        <v>36</v>
      </c>
      <c r="M125" s="5" t="s">
        <v>36</v>
      </c>
      <c r="N125" s="5" t="s">
        <v>29</v>
      </c>
      <c r="O125" s="7"/>
    </row>
    <row r="126">
      <c r="A126" s="4">
        <v>41786.0</v>
      </c>
      <c r="B126" s="5">
        <v>133.0</v>
      </c>
      <c r="C126" s="5">
        <v>12.0</v>
      </c>
      <c r="D126" s="5" t="s">
        <v>28</v>
      </c>
      <c r="E126" s="5" t="s">
        <v>56</v>
      </c>
      <c r="F126" s="5" t="s">
        <v>25</v>
      </c>
      <c r="G126" s="5">
        <v>7.0</v>
      </c>
      <c r="H126" s="5">
        <v>0.04339</v>
      </c>
      <c r="I126" s="5">
        <v>2.0</v>
      </c>
      <c r="J126" s="5" t="s">
        <v>31</v>
      </c>
      <c r="K126" s="5" t="s">
        <v>36</v>
      </c>
      <c r="L126" s="5" t="s">
        <v>29</v>
      </c>
      <c r="M126" s="5" t="s">
        <v>29</v>
      </c>
      <c r="N126" s="5" t="s">
        <v>36</v>
      </c>
      <c r="O126" s="5" t="s">
        <v>47</v>
      </c>
    </row>
    <row r="127">
      <c r="A127" s="4">
        <v>41786.0</v>
      </c>
      <c r="B127" s="5">
        <v>132.0</v>
      </c>
      <c r="C127" s="5">
        <v>12.0</v>
      </c>
      <c r="D127" s="5" t="s">
        <v>28</v>
      </c>
      <c r="E127" s="5" t="s">
        <v>56</v>
      </c>
      <c r="F127" s="5" t="s">
        <v>37</v>
      </c>
      <c r="G127" s="5">
        <v>1.0</v>
      </c>
      <c r="H127" s="5">
        <v>0.04787</v>
      </c>
      <c r="I127" s="5">
        <v>2.0</v>
      </c>
      <c r="J127" s="5" t="s">
        <v>31</v>
      </c>
      <c r="K127" s="5" t="s">
        <v>36</v>
      </c>
      <c r="L127" s="5" t="s">
        <v>36</v>
      </c>
      <c r="M127" s="5" t="s">
        <v>29</v>
      </c>
      <c r="N127" s="5" t="s">
        <v>36</v>
      </c>
      <c r="O127" s="5" t="s">
        <v>87</v>
      </c>
    </row>
    <row r="128">
      <c r="A128" s="4">
        <v>41786.0</v>
      </c>
      <c r="B128" s="5">
        <v>139.0</v>
      </c>
      <c r="C128" s="5">
        <v>12.0</v>
      </c>
      <c r="D128" s="5" t="s">
        <v>39</v>
      </c>
      <c r="E128" s="5" t="s">
        <v>56</v>
      </c>
      <c r="F128" s="5" t="s">
        <v>26</v>
      </c>
      <c r="G128" s="5">
        <v>11.0</v>
      </c>
      <c r="H128" s="5">
        <v>0.04253</v>
      </c>
      <c r="I128" s="5">
        <v>2.0</v>
      </c>
      <c r="J128" s="5" t="s">
        <v>31</v>
      </c>
      <c r="K128" s="5" t="s">
        <v>36</v>
      </c>
      <c r="L128" s="5" t="s">
        <v>36</v>
      </c>
      <c r="M128" s="5" t="s">
        <v>36</v>
      </c>
      <c r="N128" s="5" t="s">
        <v>36</v>
      </c>
      <c r="O128" s="5" t="s">
        <v>88</v>
      </c>
    </row>
    <row r="129">
      <c r="A129" s="4">
        <v>41786.0</v>
      </c>
      <c r="B129" s="5">
        <v>138.0</v>
      </c>
      <c r="C129" s="5">
        <v>12.0</v>
      </c>
      <c r="D129" s="5" t="s">
        <v>39</v>
      </c>
      <c r="E129" s="5" t="s">
        <v>56</v>
      </c>
      <c r="F129" s="5" t="s">
        <v>34</v>
      </c>
      <c r="G129" s="5">
        <v>9.0</v>
      </c>
      <c r="H129" s="5">
        <v>0.05261</v>
      </c>
      <c r="I129" s="5">
        <v>2.0</v>
      </c>
      <c r="J129" s="5" t="s">
        <v>31</v>
      </c>
      <c r="K129" s="5" t="s">
        <v>36</v>
      </c>
      <c r="L129" s="5" t="s">
        <v>29</v>
      </c>
      <c r="M129" s="5" t="s">
        <v>29</v>
      </c>
      <c r="N129" s="5" t="s">
        <v>29</v>
      </c>
      <c r="O129" s="5"/>
    </row>
    <row r="130">
      <c r="A130" s="4">
        <v>41786.0</v>
      </c>
      <c r="B130" s="5">
        <v>137.0</v>
      </c>
      <c r="C130" s="5">
        <v>12.0</v>
      </c>
      <c r="D130" s="5" t="s">
        <v>39</v>
      </c>
      <c r="E130" s="5" t="s">
        <v>56</v>
      </c>
      <c r="F130" s="5" t="s">
        <v>25</v>
      </c>
      <c r="G130" s="5">
        <v>8.0</v>
      </c>
      <c r="H130" s="5">
        <v>0.03746</v>
      </c>
      <c r="I130" s="5">
        <v>2.0</v>
      </c>
      <c r="J130" s="5" t="s">
        <v>31</v>
      </c>
      <c r="K130" s="5" t="s">
        <v>36</v>
      </c>
      <c r="L130" s="5" t="s">
        <v>36</v>
      </c>
      <c r="M130" s="5" t="s">
        <v>36</v>
      </c>
      <c r="N130" s="5" t="s">
        <v>36</v>
      </c>
      <c r="O130" s="5" t="s">
        <v>47</v>
      </c>
    </row>
    <row r="131">
      <c r="A131" s="4">
        <v>41786.0</v>
      </c>
      <c r="B131" s="5">
        <v>136.0</v>
      </c>
      <c r="C131" s="5">
        <v>12.0</v>
      </c>
      <c r="D131" s="5" t="s">
        <v>39</v>
      </c>
      <c r="E131" s="5" t="s">
        <v>56</v>
      </c>
      <c r="F131" s="5" t="s">
        <v>37</v>
      </c>
      <c r="G131" s="5">
        <v>5.0</v>
      </c>
      <c r="H131" s="5">
        <v>0.04913</v>
      </c>
      <c r="I131" s="5">
        <v>2.0</v>
      </c>
      <c r="J131" s="5" t="s">
        <v>31</v>
      </c>
      <c r="K131" s="5" t="s">
        <v>36</v>
      </c>
      <c r="L131" s="5" t="s">
        <v>29</v>
      </c>
      <c r="M131" s="5" t="s">
        <v>29</v>
      </c>
      <c r="N131" s="5" t="s">
        <v>36</v>
      </c>
      <c r="O131" s="5" t="s">
        <v>47</v>
      </c>
    </row>
    <row r="132">
      <c r="A132" s="4">
        <v>41786.0</v>
      </c>
      <c r="B132" s="5">
        <v>123.0</v>
      </c>
      <c r="C132" s="5">
        <v>13.0</v>
      </c>
      <c r="D132" s="5" t="s">
        <v>28</v>
      </c>
      <c r="E132" s="5" t="s">
        <v>23</v>
      </c>
      <c r="F132" s="5" t="s">
        <v>26</v>
      </c>
      <c r="G132" s="5" t="s">
        <v>57</v>
      </c>
      <c r="H132" s="5">
        <v>0.05818</v>
      </c>
      <c r="I132" s="5">
        <v>2.0</v>
      </c>
      <c r="J132" s="5" t="s">
        <v>31</v>
      </c>
      <c r="K132" s="5" t="s">
        <v>36</v>
      </c>
      <c r="L132" s="7"/>
      <c r="M132" s="7"/>
      <c r="N132" s="5" t="s">
        <v>36</v>
      </c>
      <c r="O132" s="5" t="s">
        <v>47</v>
      </c>
    </row>
    <row r="133">
      <c r="A133" s="4">
        <v>41750.0</v>
      </c>
      <c r="B133" s="5">
        <v>121.0</v>
      </c>
      <c r="C133" s="5">
        <v>13.0</v>
      </c>
      <c r="D133" s="5" t="s">
        <v>28</v>
      </c>
      <c r="E133" s="5" t="s">
        <v>23</v>
      </c>
      <c r="F133" s="5" t="s">
        <v>34</v>
      </c>
      <c r="G133" s="5" t="s">
        <v>57</v>
      </c>
      <c r="H133" s="5">
        <v>0.05028</v>
      </c>
      <c r="I133" s="5">
        <v>2.0</v>
      </c>
      <c r="J133" s="5" t="s">
        <v>31</v>
      </c>
      <c r="K133" s="5" t="s">
        <v>29</v>
      </c>
      <c r="L133" s="5" t="s">
        <v>29</v>
      </c>
      <c r="M133" s="5" t="s">
        <v>29</v>
      </c>
      <c r="N133" s="5" t="s">
        <v>36</v>
      </c>
      <c r="O133" s="5" t="s">
        <v>83</v>
      </c>
    </row>
    <row r="134">
      <c r="A134" s="4">
        <v>41747.0</v>
      </c>
      <c r="B134" s="5">
        <v>109.0</v>
      </c>
      <c r="C134" s="5">
        <v>13.0</v>
      </c>
      <c r="D134" s="5" t="s">
        <v>28</v>
      </c>
      <c r="E134" s="5" t="s">
        <v>23</v>
      </c>
      <c r="F134" s="5" t="s">
        <v>25</v>
      </c>
      <c r="G134" s="5" t="s">
        <v>57</v>
      </c>
      <c r="H134" s="5">
        <v>0.05974</v>
      </c>
      <c r="I134" s="5" t="s">
        <v>27</v>
      </c>
      <c r="J134" s="5" t="s">
        <v>31</v>
      </c>
      <c r="K134" s="5" t="s">
        <v>29</v>
      </c>
      <c r="L134" s="5" t="s">
        <v>29</v>
      </c>
      <c r="M134" s="5" t="s">
        <v>29</v>
      </c>
      <c r="N134" s="5" t="s">
        <v>36</v>
      </c>
      <c r="O134" s="5" t="s">
        <v>47</v>
      </c>
    </row>
    <row r="135">
      <c r="A135" s="4">
        <v>41747.0</v>
      </c>
      <c r="B135" s="5">
        <v>110.0</v>
      </c>
      <c r="C135" s="5">
        <v>13.0</v>
      </c>
      <c r="D135" s="5" t="s">
        <v>28</v>
      </c>
      <c r="E135" s="5" t="s">
        <v>23</v>
      </c>
      <c r="F135" s="5" t="s">
        <v>37</v>
      </c>
      <c r="G135" s="5" t="s">
        <v>57</v>
      </c>
      <c r="H135" s="5">
        <v>0.04491</v>
      </c>
      <c r="I135" s="5">
        <v>2.0</v>
      </c>
      <c r="J135" s="5" t="s">
        <v>31</v>
      </c>
      <c r="K135" s="5" t="s">
        <v>29</v>
      </c>
      <c r="L135" s="5" t="s">
        <v>29</v>
      </c>
      <c r="M135" s="5" t="s">
        <v>29</v>
      </c>
      <c r="N135" s="5" t="s">
        <v>36</v>
      </c>
      <c r="O135" s="5" t="s">
        <v>47</v>
      </c>
    </row>
    <row r="136">
      <c r="A136" s="4">
        <v>41750.0</v>
      </c>
      <c r="B136" s="5">
        <v>122.0</v>
      </c>
      <c r="C136" s="5">
        <v>13.0</v>
      </c>
      <c r="D136" s="5" t="s">
        <v>39</v>
      </c>
      <c r="E136" s="5" t="s">
        <v>23</v>
      </c>
      <c r="F136" s="5" t="s">
        <v>26</v>
      </c>
      <c r="G136" s="5" t="s">
        <v>57</v>
      </c>
      <c r="H136" s="5">
        <v>0.02529</v>
      </c>
      <c r="I136" s="5" t="s">
        <v>27</v>
      </c>
      <c r="J136" s="5" t="s">
        <v>31</v>
      </c>
      <c r="K136" s="5" t="s">
        <v>29</v>
      </c>
      <c r="L136" s="5" t="s">
        <v>29</v>
      </c>
      <c r="M136" s="5" t="s">
        <v>36</v>
      </c>
      <c r="N136" s="5" t="s">
        <v>29</v>
      </c>
      <c r="O136" s="7"/>
    </row>
    <row r="137" hidden="1">
      <c r="A137" s="4">
        <v>41736.0</v>
      </c>
      <c r="B137" s="5">
        <v>50.0</v>
      </c>
      <c r="C137" s="5">
        <v>14.0</v>
      </c>
      <c r="D137" s="5" t="s">
        <v>28</v>
      </c>
      <c r="E137" s="5" t="s">
        <v>24</v>
      </c>
      <c r="F137" s="5" t="s">
        <v>25</v>
      </c>
      <c r="G137" s="5">
        <v>7.0</v>
      </c>
      <c r="H137" s="5">
        <v>0.01234</v>
      </c>
      <c r="I137" s="5" t="s">
        <v>65</v>
      </c>
      <c r="J137" s="5" t="s">
        <v>28</v>
      </c>
      <c r="K137" s="5" t="s">
        <v>29</v>
      </c>
      <c r="L137" s="5" t="s">
        <v>29</v>
      </c>
      <c r="M137" s="5" t="s">
        <v>36</v>
      </c>
      <c r="N137" s="5" t="s">
        <v>29</v>
      </c>
      <c r="O137" s="5" t="s">
        <v>58</v>
      </c>
    </row>
    <row r="138">
      <c r="A138" s="4">
        <v>41787.0</v>
      </c>
      <c r="B138" s="5">
        <v>144.0</v>
      </c>
      <c r="C138" s="5">
        <v>13.0</v>
      </c>
      <c r="D138" s="5" t="s">
        <v>39</v>
      </c>
      <c r="E138" s="5" t="s">
        <v>23</v>
      </c>
      <c r="F138" s="5" t="s">
        <v>34</v>
      </c>
      <c r="G138" s="5" t="s">
        <v>57</v>
      </c>
      <c r="H138" s="5">
        <v>0.0358</v>
      </c>
      <c r="I138" s="5" t="s">
        <v>35</v>
      </c>
      <c r="J138" s="5" t="s">
        <v>31</v>
      </c>
      <c r="K138" s="5" t="s">
        <v>29</v>
      </c>
      <c r="L138" s="5" t="s">
        <v>29</v>
      </c>
      <c r="M138" s="5" t="s">
        <v>29</v>
      </c>
      <c r="N138" s="5" t="s">
        <v>29</v>
      </c>
      <c r="O138" s="7"/>
    </row>
    <row r="139" hidden="1">
      <c r="A139" s="4">
        <v>41736.0</v>
      </c>
      <c r="B139" s="5">
        <v>47.0</v>
      </c>
      <c r="C139" s="5">
        <v>14.0</v>
      </c>
      <c r="D139" s="5" t="s">
        <v>28</v>
      </c>
      <c r="E139" s="5" t="s">
        <v>24</v>
      </c>
      <c r="F139" s="5" t="s">
        <v>37</v>
      </c>
      <c r="G139" s="5">
        <v>8.0</v>
      </c>
      <c r="H139" s="5">
        <v>0.02308</v>
      </c>
      <c r="I139" s="5">
        <v>1.0</v>
      </c>
      <c r="J139" s="5" t="s">
        <v>28</v>
      </c>
      <c r="K139" s="5" t="s">
        <v>29</v>
      </c>
      <c r="L139" s="5" t="s">
        <v>29</v>
      </c>
      <c r="M139" s="5" t="s">
        <v>29</v>
      </c>
      <c r="N139" s="5" t="s">
        <v>29</v>
      </c>
      <c r="O139" s="5" t="s">
        <v>58</v>
      </c>
    </row>
    <row r="140">
      <c r="A140" s="4">
        <v>41787.0</v>
      </c>
      <c r="B140" s="5">
        <v>143.0</v>
      </c>
      <c r="C140" s="5">
        <v>13.0</v>
      </c>
      <c r="D140" s="5" t="s">
        <v>39</v>
      </c>
      <c r="E140" s="5" t="s">
        <v>23</v>
      </c>
      <c r="F140" s="5" t="s">
        <v>25</v>
      </c>
      <c r="G140" s="5" t="s">
        <v>57</v>
      </c>
      <c r="H140" s="5">
        <v>0.04671</v>
      </c>
      <c r="I140" s="5">
        <v>2.0</v>
      </c>
      <c r="J140" s="5" t="s">
        <v>31</v>
      </c>
      <c r="K140" s="5" t="s">
        <v>29</v>
      </c>
      <c r="L140" s="5" t="s">
        <v>29</v>
      </c>
      <c r="M140" s="5" t="s">
        <v>29</v>
      </c>
      <c r="N140" s="5" t="s">
        <v>29</v>
      </c>
      <c r="O140" s="5" t="s">
        <v>90</v>
      </c>
    </row>
    <row r="141" hidden="1">
      <c r="A141" s="4">
        <v>41729.0</v>
      </c>
      <c r="B141" s="5">
        <v>34.0</v>
      </c>
      <c r="C141" s="5">
        <v>14.0</v>
      </c>
      <c r="D141" s="5" t="s">
        <v>39</v>
      </c>
      <c r="E141" s="5" t="s">
        <v>40</v>
      </c>
      <c r="F141" s="5" t="s">
        <v>26</v>
      </c>
      <c r="G141" s="5">
        <v>2.0</v>
      </c>
      <c r="H141" s="5">
        <v>0.01368</v>
      </c>
      <c r="I141" s="5">
        <v>1.0</v>
      </c>
      <c r="J141" s="5" t="s">
        <v>28</v>
      </c>
      <c r="K141" s="5" t="s">
        <v>29</v>
      </c>
      <c r="L141" s="5" t="s">
        <v>29</v>
      </c>
      <c r="M141" s="5" t="s">
        <v>29</v>
      </c>
      <c r="N141" s="5" t="s">
        <v>36</v>
      </c>
      <c r="O141" s="5" t="s">
        <v>54</v>
      </c>
    </row>
    <row r="142">
      <c r="A142" s="4">
        <v>41787.0</v>
      </c>
      <c r="B142" s="5">
        <v>145.0</v>
      </c>
      <c r="C142" s="5">
        <v>13.0</v>
      </c>
      <c r="D142" s="5" t="s">
        <v>39</v>
      </c>
      <c r="E142" s="5" t="s">
        <v>23</v>
      </c>
      <c r="F142" s="5" t="s">
        <v>37</v>
      </c>
      <c r="G142" s="5" t="s">
        <v>57</v>
      </c>
      <c r="H142" s="5">
        <v>0.04112</v>
      </c>
      <c r="I142" s="5">
        <v>2.0</v>
      </c>
      <c r="J142" s="5" t="s">
        <v>31</v>
      </c>
      <c r="K142" s="5" t="s">
        <v>29</v>
      </c>
      <c r="L142" s="5" t="s">
        <v>36</v>
      </c>
      <c r="M142" s="5" t="s">
        <v>36</v>
      </c>
      <c r="N142" s="5" t="s">
        <v>29</v>
      </c>
      <c r="O142" s="7"/>
    </row>
    <row r="143">
      <c r="A143" s="4">
        <v>41736.0</v>
      </c>
      <c r="B143" s="5">
        <v>51.0</v>
      </c>
      <c r="C143" s="5">
        <v>14.0</v>
      </c>
      <c r="D143" s="5" t="s">
        <v>28</v>
      </c>
      <c r="E143" s="5" t="s">
        <v>23</v>
      </c>
      <c r="F143" s="5" t="s">
        <v>26</v>
      </c>
      <c r="G143" s="5">
        <v>9.0</v>
      </c>
      <c r="H143" s="5">
        <v>0.02878</v>
      </c>
      <c r="I143" s="5" t="s">
        <v>35</v>
      </c>
      <c r="J143" s="5" t="s">
        <v>31</v>
      </c>
      <c r="K143" s="5" t="s">
        <v>29</v>
      </c>
      <c r="L143" s="5" t="s">
        <v>29</v>
      </c>
      <c r="M143" s="5" t="s">
        <v>29</v>
      </c>
      <c r="N143" s="5" t="s">
        <v>29</v>
      </c>
      <c r="O143" s="5" t="s">
        <v>79</v>
      </c>
    </row>
    <row r="144" hidden="1">
      <c r="A144" s="4">
        <v>41736.0</v>
      </c>
      <c r="B144" s="5">
        <v>49.0</v>
      </c>
      <c r="C144" s="5">
        <v>14.0</v>
      </c>
      <c r="D144" s="5" t="s">
        <v>39</v>
      </c>
      <c r="E144" s="5" t="s">
        <v>24</v>
      </c>
      <c r="F144" s="5" t="s">
        <v>25</v>
      </c>
      <c r="G144" s="5">
        <v>9.0</v>
      </c>
      <c r="H144" s="5">
        <v>0.02586</v>
      </c>
      <c r="I144" s="5" t="s">
        <v>27</v>
      </c>
      <c r="J144" s="5" t="s">
        <v>28</v>
      </c>
      <c r="K144" s="5" t="s">
        <v>29</v>
      </c>
      <c r="L144" s="5" t="s">
        <v>29</v>
      </c>
      <c r="M144" s="5" t="s">
        <v>29</v>
      </c>
      <c r="N144" s="5" t="s">
        <v>29</v>
      </c>
      <c r="O144" s="5" t="s">
        <v>63</v>
      </c>
    </row>
    <row r="145">
      <c r="A145" s="4">
        <v>41736.0</v>
      </c>
      <c r="B145" s="5">
        <v>48.0</v>
      </c>
      <c r="C145" s="5">
        <v>14.0</v>
      </c>
      <c r="D145" s="5" t="s">
        <v>28</v>
      </c>
      <c r="E145" s="5" t="s">
        <v>23</v>
      </c>
      <c r="F145" s="5" t="s">
        <v>34</v>
      </c>
      <c r="G145" s="5">
        <v>6.0</v>
      </c>
      <c r="H145" s="5">
        <v>0.02425</v>
      </c>
      <c r="I145" s="5" t="s">
        <v>35</v>
      </c>
      <c r="J145" s="5" t="s">
        <v>31</v>
      </c>
      <c r="K145" s="5" t="s">
        <v>29</v>
      </c>
      <c r="L145" s="5" t="s">
        <v>29</v>
      </c>
      <c r="M145" s="5" t="s">
        <v>29</v>
      </c>
      <c r="N145" s="5" t="s">
        <v>29</v>
      </c>
      <c r="O145" s="7"/>
    </row>
    <row r="146" hidden="1">
      <c r="A146" s="4">
        <v>41736.0</v>
      </c>
      <c r="B146" s="5">
        <v>54.0</v>
      </c>
      <c r="C146" s="5">
        <v>14.0</v>
      </c>
      <c r="D146" s="5" t="s">
        <v>39</v>
      </c>
      <c r="E146" s="5" t="s">
        <v>24</v>
      </c>
      <c r="F146" s="5" t="s">
        <v>37</v>
      </c>
      <c r="G146" s="5">
        <v>8.0</v>
      </c>
      <c r="H146" s="5">
        <v>0.01654</v>
      </c>
      <c r="I146" s="5">
        <v>1.0</v>
      </c>
      <c r="J146" s="5" t="s">
        <v>28</v>
      </c>
      <c r="K146" s="5" t="s">
        <v>29</v>
      </c>
      <c r="L146" s="5" t="s">
        <v>66</v>
      </c>
      <c r="M146" s="5" t="s">
        <v>29</v>
      </c>
      <c r="N146" s="5" t="s">
        <v>29</v>
      </c>
      <c r="O146" s="7"/>
    </row>
    <row r="147" hidden="1">
      <c r="A147" s="4">
        <v>41747.0</v>
      </c>
      <c r="B147" s="5">
        <v>107.0</v>
      </c>
      <c r="C147" s="5">
        <v>15.0</v>
      </c>
      <c r="D147" s="5" t="s">
        <v>39</v>
      </c>
      <c r="E147" s="5" t="s">
        <v>56</v>
      </c>
      <c r="F147" s="5" t="s">
        <v>34</v>
      </c>
      <c r="G147" s="5" t="s">
        <v>24</v>
      </c>
      <c r="H147" s="5">
        <v>0.06061</v>
      </c>
      <c r="I147" s="5" t="s">
        <v>27</v>
      </c>
      <c r="J147" s="5" t="s">
        <v>28</v>
      </c>
      <c r="K147" s="5" t="s">
        <v>29</v>
      </c>
      <c r="L147" s="5" t="s">
        <v>29</v>
      </c>
      <c r="M147" s="5" t="s">
        <v>29</v>
      </c>
      <c r="N147" s="5" t="s">
        <v>29</v>
      </c>
      <c r="O147" s="7"/>
    </row>
    <row r="148" hidden="1">
      <c r="A148" s="4">
        <v>41750.0</v>
      </c>
      <c r="B148" s="5">
        <v>111.0</v>
      </c>
      <c r="C148" s="5">
        <v>15.0</v>
      </c>
      <c r="D148" s="5" t="s">
        <v>28</v>
      </c>
      <c r="E148" s="5" t="s">
        <v>24</v>
      </c>
      <c r="F148" s="5" t="s">
        <v>37</v>
      </c>
      <c r="G148" s="5" t="s">
        <v>24</v>
      </c>
      <c r="H148" s="5">
        <v>0.01645</v>
      </c>
      <c r="I148" s="5">
        <v>1.0</v>
      </c>
      <c r="J148" s="5" t="s">
        <v>28</v>
      </c>
      <c r="K148" s="5" t="s">
        <v>29</v>
      </c>
      <c r="L148" s="5" t="s">
        <v>29</v>
      </c>
      <c r="M148" s="5" t="s">
        <v>29</v>
      </c>
      <c r="N148" s="5" t="s">
        <v>29</v>
      </c>
      <c r="O148" s="7"/>
    </row>
    <row r="149" hidden="1">
      <c r="A149" s="4">
        <v>41750.0</v>
      </c>
      <c r="B149" s="5">
        <v>112.0</v>
      </c>
      <c r="C149" s="5">
        <v>15.0</v>
      </c>
      <c r="D149" s="5" t="s">
        <v>28</v>
      </c>
      <c r="E149" s="5" t="s">
        <v>24</v>
      </c>
      <c r="F149" s="5" t="s">
        <v>25</v>
      </c>
      <c r="G149" s="5" t="s">
        <v>24</v>
      </c>
      <c r="H149" s="5">
        <v>0.01346</v>
      </c>
      <c r="I149" s="5" t="s">
        <v>46</v>
      </c>
      <c r="J149" s="5" t="s">
        <v>28</v>
      </c>
      <c r="K149" s="5" t="s">
        <v>36</v>
      </c>
      <c r="L149" s="5" t="s">
        <v>36</v>
      </c>
      <c r="M149" s="5" t="s">
        <v>29</v>
      </c>
      <c r="N149" s="5" t="s">
        <v>29</v>
      </c>
      <c r="O149" s="7"/>
    </row>
    <row r="150" hidden="1">
      <c r="A150" s="4">
        <v>41786.0</v>
      </c>
      <c r="B150" s="5">
        <v>140.0</v>
      </c>
      <c r="C150" s="5">
        <v>15.0</v>
      </c>
      <c r="D150" s="5" t="s">
        <v>39</v>
      </c>
      <c r="E150" s="5" t="s">
        <v>56</v>
      </c>
      <c r="F150" s="5" t="s">
        <v>25</v>
      </c>
      <c r="G150" s="5" t="s">
        <v>24</v>
      </c>
      <c r="H150" s="5">
        <v>0.01982</v>
      </c>
      <c r="I150" s="5">
        <v>1.0</v>
      </c>
      <c r="J150" s="5" t="s">
        <v>28</v>
      </c>
      <c r="K150" s="5" t="s">
        <v>29</v>
      </c>
      <c r="L150" s="5" t="s">
        <v>29</v>
      </c>
      <c r="M150" s="5" t="s">
        <v>29</v>
      </c>
      <c r="N150" s="5" t="s">
        <v>29</v>
      </c>
      <c r="O150" s="5" t="s">
        <v>89</v>
      </c>
    </row>
    <row r="151" hidden="1">
      <c r="A151" s="4">
        <v>41787.0</v>
      </c>
      <c r="B151" s="5">
        <v>141.0</v>
      </c>
      <c r="C151" s="5">
        <v>15.0</v>
      </c>
      <c r="D151" s="5" t="s">
        <v>39</v>
      </c>
      <c r="E151" s="5" t="s">
        <v>56</v>
      </c>
      <c r="F151" s="5" t="s">
        <v>37</v>
      </c>
      <c r="G151" s="5" t="s">
        <v>24</v>
      </c>
      <c r="H151" s="5">
        <v>0.01952</v>
      </c>
      <c r="I151" s="5">
        <v>1.0</v>
      </c>
      <c r="J151" s="5" t="s">
        <v>28</v>
      </c>
      <c r="K151" s="5" t="s">
        <v>36</v>
      </c>
      <c r="L151" s="5" t="s">
        <v>29</v>
      </c>
      <c r="M151" s="5" t="s">
        <v>29</v>
      </c>
      <c r="N151" s="5" t="s">
        <v>29</v>
      </c>
      <c r="O151" s="7"/>
    </row>
    <row r="152">
      <c r="A152" s="4">
        <v>41736.0</v>
      </c>
      <c r="B152" s="5">
        <v>50.0</v>
      </c>
      <c r="C152" s="5">
        <v>14.0</v>
      </c>
      <c r="D152" s="5" t="s">
        <v>28</v>
      </c>
      <c r="E152" s="5" t="s">
        <v>23</v>
      </c>
      <c r="F152" s="5" t="s">
        <v>25</v>
      </c>
      <c r="G152" s="5">
        <v>7.0</v>
      </c>
      <c r="H152" s="5">
        <v>0.03404</v>
      </c>
      <c r="I152" s="5">
        <v>2.0</v>
      </c>
      <c r="J152" s="5" t="s">
        <v>31</v>
      </c>
      <c r="K152" s="5" t="s">
        <v>29</v>
      </c>
      <c r="L152" s="5" t="s">
        <v>29</v>
      </c>
      <c r="M152" s="5" t="s">
        <v>36</v>
      </c>
      <c r="N152" s="5" t="s">
        <v>29</v>
      </c>
      <c r="O152" s="5" t="s">
        <v>58</v>
      </c>
    </row>
    <row r="153" hidden="1">
      <c r="A153" s="4">
        <v>41787.0</v>
      </c>
      <c r="B153" s="5">
        <v>142.0</v>
      </c>
      <c r="C153" s="5">
        <v>15.0</v>
      </c>
      <c r="D153" s="5" t="s">
        <v>28</v>
      </c>
      <c r="E153" s="5" t="s">
        <v>24</v>
      </c>
      <c r="F153" s="5" t="s">
        <v>26</v>
      </c>
      <c r="G153" s="5" t="s">
        <v>24</v>
      </c>
      <c r="H153" s="5">
        <v>0.01797</v>
      </c>
      <c r="I153" s="5" t="s">
        <v>27</v>
      </c>
      <c r="J153" s="5" t="s">
        <v>28</v>
      </c>
      <c r="K153" s="5" t="s">
        <v>36</v>
      </c>
      <c r="L153" s="5" t="s">
        <v>29</v>
      </c>
      <c r="M153" s="5" t="s">
        <v>29</v>
      </c>
      <c r="N153" s="5" t="s">
        <v>36</v>
      </c>
      <c r="O153" s="7"/>
    </row>
    <row r="154" hidden="1">
      <c r="A154" s="4">
        <v>41787.0</v>
      </c>
      <c r="B154" s="5">
        <v>146.0</v>
      </c>
      <c r="C154" s="5">
        <v>15.0</v>
      </c>
      <c r="D154" s="5" t="s">
        <v>39</v>
      </c>
      <c r="E154" s="5" t="s">
        <v>56</v>
      </c>
      <c r="F154" s="5" t="s">
        <v>26</v>
      </c>
      <c r="G154" s="5" t="s">
        <v>24</v>
      </c>
      <c r="H154" s="5">
        <v>0.02038</v>
      </c>
      <c r="I154" s="5">
        <v>1.0</v>
      </c>
      <c r="J154" s="5" t="s">
        <v>28</v>
      </c>
      <c r="K154" s="5" t="s">
        <v>29</v>
      </c>
      <c r="L154" s="5" t="s">
        <v>29</v>
      </c>
      <c r="M154" s="5" t="s">
        <v>29</v>
      </c>
      <c r="N154" s="5" t="s">
        <v>36</v>
      </c>
      <c r="O154" s="5" t="s">
        <v>47</v>
      </c>
    </row>
    <row r="155">
      <c r="A155" s="4">
        <v>41736.0</v>
      </c>
      <c r="B155" s="5">
        <v>47.0</v>
      </c>
      <c r="C155" s="5">
        <v>14.0</v>
      </c>
      <c r="D155" s="5" t="s">
        <v>28</v>
      </c>
      <c r="E155" s="5" t="s">
        <v>23</v>
      </c>
      <c r="F155" s="5" t="s">
        <v>37</v>
      </c>
      <c r="G155" s="5">
        <v>8.0</v>
      </c>
      <c r="H155" s="5">
        <v>0.0465</v>
      </c>
      <c r="I155" s="5">
        <v>2.0</v>
      </c>
      <c r="J155" s="5" t="s">
        <v>31</v>
      </c>
      <c r="K155" s="5" t="s">
        <v>29</v>
      </c>
      <c r="L155" s="5" t="s">
        <v>29</v>
      </c>
      <c r="M155" s="5" t="s">
        <v>29</v>
      </c>
      <c r="N155" s="5" t="s">
        <v>29</v>
      </c>
      <c r="O155" s="5" t="s">
        <v>58</v>
      </c>
    </row>
    <row r="156">
      <c r="A156" s="4">
        <v>41729.0</v>
      </c>
      <c r="B156" s="5">
        <v>34.0</v>
      </c>
      <c r="C156" s="5">
        <v>14.0</v>
      </c>
      <c r="D156" s="5" t="s">
        <v>39</v>
      </c>
      <c r="E156" s="5" t="s">
        <v>40</v>
      </c>
      <c r="F156" s="5" t="s">
        <v>26</v>
      </c>
      <c r="G156" s="5">
        <v>2.0</v>
      </c>
      <c r="H156" s="5">
        <v>0.02889</v>
      </c>
      <c r="I156" s="5">
        <v>2.0</v>
      </c>
      <c r="J156" s="5" t="s">
        <v>31</v>
      </c>
      <c r="K156" s="5" t="s">
        <v>29</v>
      </c>
      <c r="L156" s="5" t="s">
        <v>29</v>
      </c>
      <c r="M156" s="5" t="s">
        <v>29</v>
      </c>
      <c r="N156" s="5" t="s">
        <v>36</v>
      </c>
      <c r="O156" s="10" t="s">
        <v>99</v>
      </c>
    </row>
    <row r="157">
      <c r="A157" s="4">
        <v>41729.0</v>
      </c>
      <c r="B157" s="5">
        <v>33.0</v>
      </c>
      <c r="C157" s="5">
        <v>14.0</v>
      </c>
      <c r="D157" s="5" t="s">
        <v>39</v>
      </c>
      <c r="E157" s="5" t="s">
        <v>40</v>
      </c>
      <c r="F157" s="5" t="s">
        <v>34</v>
      </c>
      <c r="G157" s="5">
        <v>8.0</v>
      </c>
      <c r="H157" s="5">
        <v>0.01878</v>
      </c>
      <c r="I157" s="5" t="s">
        <v>35</v>
      </c>
      <c r="J157" s="5" t="s">
        <v>31</v>
      </c>
      <c r="K157" s="5" t="s">
        <v>29</v>
      </c>
      <c r="L157" s="5" t="s">
        <v>29</v>
      </c>
      <c r="M157" s="5" t="s">
        <v>29</v>
      </c>
      <c r="N157" s="5" t="s">
        <v>29</v>
      </c>
      <c r="O157" s="7"/>
    </row>
    <row r="158">
      <c r="A158" s="4">
        <v>41736.0</v>
      </c>
      <c r="B158" s="5">
        <v>49.0</v>
      </c>
      <c r="C158" s="5">
        <v>14.0</v>
      </c>
      <c r="D158" s="5" t="s">
        <v>39</v>
      </c>
      <c r="E158" s="5" t="s">
        <v>40</v>
      </c>
      <c r="F158" s="5" t="s">
        <v>25</v>
      </c>
      <c r="G158" s="5">
        <v>9.0</v>
      </c>
      <c r="H158" s="5">
        <v>0.03047</v>
      </c>
      <c r="I158" s="5" t="s">
        <v>27</v>
      </c>
      <c r="J158" s="5" t="s">
        <v>31</v>
      </c>
      <c r="K158" s="5" t="s">
        <v>29</v>
      </c>
      <c r="L158" s="5" t="s">
        <v>29</v>
      </c>
      <c r="M158" s="5" t="s">
        <v>29</v>
      </c>
      <c r="N158" s="5" t="s">
        <v>29</v>
      </c>
      <c r="O158" s="5" t="s">
        <v>63</v>
      </c>
    </row>
    <row r="159">
      <c r="A159" s="4">
        <v>41736.0</v>
      </c>
      <c r="B159" s="5">
        <v>54.0</v>
      </c>
      <c r="C159" s="5">
        <v>14.0</v>
      </c>
      <c r="D159" s="5" t="s">
        <v>39</v>
      </c>
      <c r="E159" s="5" t="s">
        <v>40</v>
      </c>
      <c r="F159" s="5" t="s">
        <v>37</v>
      </c>
      <c r="G159" s="5">
        <v>8.0</v>
      </c>
      <c r="H159" s="5">
        <v>0.03244</v>
      </c>
      <c r="I159" s="5">
        <v>2.0</v>
      </c>
      <c r="J159" s="5" t="s">
        <v>31</v>
      </c>
      <c r="K159" s="5" t="s">
        <v>29</v>
      </c>
      <c r="L159" s="5" t="s">
        <v>66</v>
      </c>
      <c r="M159" s="5" t="s">
        <v>29</v>
      </c>
      <c r="N159" s="5" t="s">
        <v>29</v>
      </c>
      <c r="O159" s="11" t="s">
        <v>102</v>
      </c>
    </row>
    <row r="160">
      <c r="A160" s="4">
        <v>41787.0</v>
      </c>
      <c r="B160" s="5">
        <v>142.0</v>
      </c>
      <c r="C160" s="5">
        <v>15.0</v>
      </c>
      <c r="D160" s="5" t="s">
        <v>28</v>
      </c>
      <c r="E160" s="5" t="s">
        <v>56</v>
      </c>
      <c r="F160" s="5" t="s">
        <v>26</v>
      </c>
      <c r="G160" s="5" t="s">
        <v>57</v>
      </c>
      <c r="H160" s="5">
        <v>0.02249</v>
      </c>
      <c r="I160" s="5" t="s">
        <v>27</v>
      </c>
      <c r="J160" s="5" t="s">
        <v>31</v>
      </c>
      <c r="K160" s="5" t="s">
        <v>36</v>
      </c>
      <c r="L160" s="5" t="s">
        <v>29</v>
      </c>
      <c r="M160" s="5" t="s">
        <v>29</v>
      </c>
      <c r="N160" s="5" t="s">
        <v>36</v>
      </c>
      <c r="O160" s="7"/>
    </row>
    <row r="161">
      <c r="A161" s="4">
        <v>41750.0</v>
      </c>
      <c r="B161" s="5">
        <v>113.0</v>
      </c>
      <c r="C161" s="5">
        <v>15.0</v>
      </c>
      <c r="D161" s="5" t="s">
        <v>28</v>
      </c>
      <c r="E161" s="5" t="s">
        <v>56</v>
      </c>
      <c r="F161" s="5" t="s">
        <v>34</v>
      </c>
      <c r="G161" s="5" t="s">
        <v>57</v>
      </c>
      <c r="H161" s="5">
        <v>0.03552</v>
      </c>
      <c r="I161" s="5" t="s">
        <v>35</v>
      </c>
      <c r="J161" s="5" t="s">
        <v>31</v>
      </c>
      <c r="K161" s="5" t="s">
        <v>29</v>
      </c>
      <c r="L161" s="5" t="s">
        <v>29</v>
      </c>
      <c r="M161" s="5" t="s">
        <v>66</v>
      </c>
      <c r="N161" s="5" t="s">
        <v>29</v>
      </c>
      <c r="O161" s="7"/>
    </row>
    <row r="162" hidden="1">
      <c r="A162" s="4">
        <v>41786.0</v>
      </c>
      <c r="B162" s="5">
        <v>124.0</v>
      </c>
      <c r="C162" s="5">
        <v>16.0</v>
      </c>
      <c r="D162" s="5" t="s">
        <v>28</v>
      </c>
      <c r="E162" s="5" t="s">
        <v>24</v>
      </c>
      <c r="F162" s="5" t="s">
        <v>26</v>
      </c>
      <c r="G162" s="5" t="s">
        <v>24</v>
      </c>
      <c r="H162" s="5">
        <v>0.02059</v>
      </c>
      <c r="I162" s="5" t="s">
        <v>76</v>
      </c>
      <c r="J162" s="5" t="s">
        <v>28</v>
      </c>
      <c r="K162" s="5" t="s">
        <v>29</v>
      </c>
      <c r="L162" s="5" t="s">
        <v>29</v>
      </c>
      <c r="M162" s="5" t="s">
        <v>29</v>
      </c>
      <c r="N162" s="5" t="s">
        <v>29</v>
      </c>
      <c r="O162" s="7"/>
    </row>
    <row r="163" hidden="1">
      <c r="A163" s="4">
        <v>41786.0</v>
      </c>
      <c r="B163" s="5">
        <v>125.0</v>
      </c>
      <c r="C163" s="5">
        <v>16.0</v>
      </c>
      <c r="D163" s="5" t="s">
        <v>28</v>
      </c>
      <c r="E163" s="5" t="s">
        <v>24</v>
      </c>
      <c r="F163" s="5" t="s">
        <v>25</v>
      </c>
      <c r="G163" s="5">
        <v>5.0</v>
      </c>
      <c r="H163" s="5">
        <v>0.023</v>
      </c>
      <c r="I163" s="5">
        <v>1.0</v>
      </c>
      <c r="J163" s="5" t="s">
        <v>28</v>
      </c>
      <c r="K163" s="5" t="s">
        <v>36</v>
      </c>
      <c r="L163" s="5" t="s">
        <v>29</v>
      </c>
      <c r="M163" s="5" t="s">
        <v>29</v>
      </c>
      <c r="N163" s="5" t="s">
        <v>36</v>
      </c>
      <c r="O163" s="5" t="s">
        <v>84</v>
      </c>
    </row>
    <row r="164" hidden="1">
      <c r="A164" s="4">
        <v>41786.0</v>
      </c>
      <c r="B164" s="5">
        <v>126.0</v>
      </c>
      <c r="C164" s="5">
        <v>16.0</v>
      </c>
      <c r="D164" s="5" t="s">
        <v>28</v>
      </c>
      <c r="E164" s="5" t="s">
        <v>24</v>
      </c>
      <c r="F164" s="5" t="s">
        <v>34</v>
      </c>
      <c r="G164" s="5">
        <v>7.0</v>
      </c>
      <c r="H164" s="5">
        <v>0.01817</v>
      </c>
      <c r="I164" s="5" t="s">
        <v>85</v>
      </c>
      <c r="J164" s="5" t="s">
        <v>28</v>
      </c>
      <c r="K164" s="5" t="s">
        <v>36</v>
      </c>
      <c r="L164" s="5" t="s">
        <v>29</v>
      </c>
      <c r="M164" s="5" t="s">
        <v>29</v>
      </c>
      <c r="N164" s="5" t="s">
        <v>29</v>
      </c>
      <c r="O164" s="7"/>
    </row>
    <row r="165" hidden="1">
      <c r="A165" s="4">
        <v>41786.0</v>
      </c>
      <c r="B165" s="5">
        <v>127.0</v>
      </c>
      <c r="C165" s="5">
        <v>16.0</v>
      </c>
      <c r="D165" s="5" t="s">
        <v>39</v>
      </c>
      <c r="E165" s="5" t="s">
        <v>40</v>
      </c>
      <c r="F165" s="5" t="s">
        <v>26</v>
      </c>
      <c r="G165" s="5">
        <v>3.0</v>
      </c>
      <c r="H165" s="5">
        <v>0.01304</v>
      </c>
      <c r="I165" s="5">
        <v>1.0</v>
      </c>
      <c r="J165" s="5" t="s">
        <v>28</v>
      </c>
      <c r="K165" s="5" t="s">
        <v>36</v>
      </c>
      <c r="L165" s="5" t="s">
        <v>29</v>
      </c>
      <c r="M165" s="5" t="s">
        <v>36</v>
      </c>
      <c r="N165" s="5" t="s">
        <v>29</v>
      </c>
      <c r="O165" s="7"/>
    </row>
    <row r="166" hidden="1">
      <c r="A166" s="4">
        <v>41786.0</v>
      </c>
      <c r="B166" s="5">
        <v>128.0</v>
      </c>
      <c r="C166" s="5">
        <v>16.0</v>
      </c>
      <c r="D166" s="5" t="s">
        <v>39</v>
      </c>
      <c r="E166" s="5" t="s">
        <v>40</v>
      </c>
      <c r="F166" s="5" t="s">
        <v>34</v>
      </c>
      <c r="G166" s="5">
        <v>5.0</v>
      </c>
      <c r="H166" s="5">
        <v>0.01262</v>
      </c>
      <c r="I166" s="5">
        <v>1.0</v>
      </c>
      <c r="J166" s="5" t="s">
        <v>28</v>
      </c>
      <c r="K166" s="5" t="s">
        <v>36</v>
      </c>
      <c r="L166" s="5" t="s">
        <v>29</v>
      </c>
      <c r="M166" s="5" t="s">
        <v>29</v>
      </c>
      <c r="N166" s="5" t="s">
        <v>29</v>
      </c>
      <c r="O166" s="7"/>
    </row>
    <row r="167" hidden="1">
      <c r="A167" s="4">
        <v>41786.0</v>
      </c>
      <c r="B167" s="5">
        <v>129.0</v>
      </c>
      <c r="C167" s="5">
        <v>16.0</v>
      </c>
      <c r="D167" s="5" t="s">
        <v>39</v>
      </c>
      <c r="E167" s="5" t="s">
        <v>40</v>
      </c>
      <c r="F167" s="5" t="s">
        <v>25</v>
      </c>
      <c r="G167" s="5">
        <v>3.0</v>
      </c>
      <c r="H167" s="5">
        <v>0.01631</v>
      </c>
      <c r="I167" s="5">
        <v>1.0</v>
      </c>
      <c r="J167" s="5" t="s">
        <v>28</v>
      </c>
      <c r="K167" s="5" t="s">
        <v>36</v>
      </c>
      <c r="L167" s="5" t="s">
        <v>29</v>
      </c>
      <c r="M167" s="5" t="s">
        <v>29</v>
      </c>
      <c r="N167" s="5" t="s">
        <v>36</v>
      </c>
      <c r="O167" s="5" t="s">
        <v>47</v>
      </c>
    </row>
    <row r="168" hidden="1">
      <c r="A168" s="4">
        <v>41786.0</v>
      </c>
      <c r="B168" s="5">
        <v>130.0</v>
      </c>
      <c r="C168" s="5">
        <v>16.0</v>
      </c>
      <c r="D168" s="5" t="s">
        <v>39</v>
      </c>
      <c r="E168" s="5" t="s">
        <v>40</v>
      </c>
      <c r="F168" s="5" t="s">
        <v>37</v>
      </c>
      <c r="G168" s="5">
        <v>6.0</v>
      </c>
      <c r="H168" s="5">
        <v>0.01802</v>
      </c>
      <c r="I168" s="5">
        <v>1.0</v>
      </c>
      <c r="J168" s="5" t="s">
        <v>28</v>
      </c>
      <c r="K168" s="5" t="s">
        <v>36</v>
      </c>
      <c r="L168" s="5" t="s">
        <v>29</v>
      </c>
      <c r="M168" s="5" t="s">
        <v>29</v>
      </c>
      <c r="N168" s="5" t="s">
        <v>29</v>
      </c>
      <c r="O168" s="7"/>
    </row>
    <row r="169" hidden="1">
      <c r="A169" s="4">
        <v>41786.0</v>
      </c>
      <c r="B169" s="5">
        <v>131.0</v>
      </c>
      <c r="C169" s="5">
        <v>16.0</v>
      </c>
      <c r="D169" s="5" t="s">
        <v>28</v>
      </c>
      <c r="E169" s="5" t="s">
        <v>24</v>
      </c>
      <c r="F169" s="5" t="s">
        <v>37</v>
      </c>
      <c r="G169" s="5">
        <v>5.0</v>
      </c>
      <c r="H169" s="5">
        <v>0.01984</v>
      </c>
      <c r="I169" s="5">
        <v>1.0</v>
      </c>
      <c r="J169" s="5" t="s">
        <v>28</v>
      </c>
      <c r="K169" s="5" t="s">
        <v>36</v>
      </c>
      <c r="L169" s="5" t="s">
        <v>36</v>
      </c>
      <c r="M169" s="5" t="s">
        <v>29</v>
      </c>
      <c r="N169" s="5" t="s">
        <v>36</v>
      </c>
      <c r="O169" s="5" t="s">
        <v>47</v>
      </c>
    </row>
    <row r="170">
      <c r="A170" s="4">
        <v>41750.0</v>
      </c>
      <c r="B170" s="5">
        <v>112.0</v>
      </c>
      <c r="C170" s="5">
        <v>15.0</v>
      </c>
      <c r="D170" s="5" t="s">
        <v>28</v>
      </c>
      <c r="E170" s="5" t="s">
        <v>56</v>
      </c>
      <c r="F170" s="5" t="s">
        <v>25</v>
      </c>
      <c r="G170" s="5" t="s">
        <v>57</v>
      </c>
      <c r="H170" s="5">
        <v>0.03228</v>
      </c>
      <c r="I170" s="5">
        <v>2.0</v>
      </c>
      <c r="J170" s="5" t="s">
        <v>31</v>
      </c>
      <c r="K170" s="5" t="s">
        <v>36</v>
      </c>
      <c r="L170" s="5" t="s">
        <v>36</v>
      </c>
      <c r="M170" s="5" t="s">
        <v>29</v>
      </c>
      <c r="N170" s="5" t="s">
        <v>29</v>
      </c>
      <c r="O170" s="7"/>
    </row>
    <row r="171">
      <c r="A171" s="4">
        <v>41750.0</v>
      </c>
      <c r="B171" s="5">
        <v>111.0</v>
      </c>
      <c r="C171" s="5">
        <v>15.0</v>
      </c>
      <c r="D171" s="5" t="s">
        <v>28</v>
      </c>
      <c r="E171" s="5" t="s">
        <v>56</v>
      </c>
      <c r="F171" s="5" t="s">
        <v>37</v>
      </c>
      <c r="G171" s="5" t="s">
        <v>57</v>
      </c>
      <c r="H171" s="5">
        <v>0.03918</v>
      </c>
      <c r="I171" s="5">
        <v>2.0</v>
      </c>
      <c r="J171" s="5" t="s">
        <v>31</v>
      </c>
      <c r="K171" s="5" t="s">
        <v>29</v>
      </c>
      <c r="L171" s="5" t="s">
        <v>29</v>
      </c>
      <c r="M171" s="5" t="s">
        <v>29</v>
      </c>
      <c r="N171" s="5" t="s">
        <v>29</v>
      </c>
      <c r="O171" s="7"/>
    </row>
    <row r="172">
      <c r="A172" s="4">
        <v>41787.0</v>
      </c>
      <c r="B172" s="5">
        <v>146.0</v>
      </c>
      <c r="C172" s="5">
        <v>15.0</v>
      </c>
      <c r="D172" s="5" t="s">
        <v>39</v>
      </c>
      <c r="E172" s="5" t="s">
        <v>56</v>
      </c>
      <c r="F172" s="5" t="s">
        <v>26</v>
      </c>
      <c r="G172" s="5" t="s">
        <v>57</v>
      </c>
      <c r="H172" s="5">
        <v>0.0404</v>
      </c>
      <c r="I172" s="5">
        <v>2.0</v>
      </c>
      <c r="J172" s="5" t="s">
        <v>31</v>
      </c>
      <c r="K172" s="5" t="s">
        <v>29</v>
      </c>
      <c r="L172" s="5" t="s">
        <v>29</v>
      </c>
      <c r="M172" s="5" t="s">
        <v>29</v>
      </c>
      <c r="N172" s="5" t="s">
        <v>36</v>
      </c>
      <c r="O172" s="5" t="s">
        <v>47</v>
      </c>
    </row>
    <row r="173">
      <c r="A173" s="4">
        <v>41747.0</v>
      </c>
      <c r="B173" s="5">
        <v>107.0</v>
      </c>
      <c r="C173" s="5">
        <v>15.0</v>
      </c>
      <c r="D173" s="5" t="s">
        <v>39</v>
      </c>
      <c r="E173" s="5" t="s">
        <v>56</v>
      </c>
      <c r="F173" s="5" t="s">
        <v>34</v>
      </c>
      <c r="G173" s="5" t="s">
        <v>57</v>
      </c>
      <c r="H173" s="5">
        <v>0.05652</v>
      </c>
      <c r="I173" s="5" t="s">
        <v>27</v>
      </c>
      <c r="J173" s="5" t="s">
        <v>31</v>
      </c>
      <c r="K173" s="5" t="s">
        <v>29</v>
      </c>
      <c r="L173" s="5" t="s">
        <v>29</v>
      </c>
      <c r="M173" s="5" t="s">
        <v>29</v>
      </c>
      <c r="N173" s="5" t="s">
        <v>29</v>
      </c>
      <c r="O173" s="7"/>
    </row>
    <row r="174">
      <c r="A174" s="4">
        <v>41786.0</v>
      </c>
      <c r="B174" s="5">
        <v>140.0</v>
      </c>
      <c r="C174" s="5">
        <v>15.0</v>
      </c>
      <c r="D174" s="5" t="s">
        <v>39</v>
      </c>
      <c r="E174" s="5" t="s">
        <v>56</v>
      </c>
      <c r="F174" s="5" t="s">
        <v>25</v>
      </c>
      <c r="G174" s="5" t="s">
        <v>57</v>
      </c>
      <c r="H174" s="5">
        <v>0.04723</v>
      </c>
      <c r="I174" s="5">
        <v>2.0</v>
      </c>
      <c r="J174" s="5" t="s">
        <v>31</v>
      </c>
      <c r="K174" s="5" t="s">
        <v>29</v>
      </c>
      <c r="L174" s="5" t="s">
        <v>29</v>
      </c>
      <c r="M174" s="5" t="s">
        <v>29</v>
      </c>
      <c r="N174" s="5" t="s">
        <v>29</v>
      </c>
      <c r="O174" s="5" t="s">
        <v>89</v>
      </c>
    </row>
    <row r="175">
      <c r="A175" s="4">
        <v>41787.0</v>
      </c>
      <c r="B175" s="5">
        <v>141.0</v>
      </c>
      <c r="C175" s="5">
        <v>15.0</v>
      </c>
      <c r="D175" s="5" t="s">
        <v>39</v>
      </c>
      <c r="E175" s="5" t="s">
        <v>56</v>
      </c>
      <c r="F175" s="5" t="s">
        <v>37</v>
      </c>
      <c r="G175" s="5" t="s">
        <v>57</v>
      </c>
      <c r="H175" s="5">
        <v>0.03902</v>
      </c>
      <c r="I175" s="5">
        <v>2.0</v>
      </c>
      <c r="J175" s="5" t="s">
        <v>31</v>
      </c>
      <c r="K175" s="5" t="s">
        <v>36</v>
      </c>
      <c r="L175" s="5" t="s">
        <v>29</v>
      </c>
      <c r="M175" s="5" t="s">
        <v>29</v>
      </c>
      <c r="N175" s="5" t="s">
        <v>29</v>
      </c>
      <c r="O175" s="5"/>
    </row>
    <row r="176">
      <c r="A176" s="4">
        <v>41786.0</v>
      </c>
      <c r="B176" s="5">
        <v>124.0</v>
      </c>
      <c r="C176" s="5">
        <v>16.0</v>
      </c>
      <c r="D176" s="5" t="s">
        <v>28</v>
      </c>
      <c r="E176" s="5" t="s">
        <v>40</v>
      </c>
      <c r="F176" s="5" t="s">
        <v>26</v>
      </c>
      <c r="G176" s="5" t="s">
        <v>57</v>
      </c>
      <c r="H176" s="5">
        <v>0.03129</v>
      </c>
      <c r="I176" s="5">
        <v>2.0</v>
      </c>
      <c r="J176" s="5" t="s">
        <v>31</v>
      </c>
      <c r="K176" s="5" t="s">
        <v>29</v>
      </c>
      <c r="L176" s="5" t="s">
        <v>29</v>
      </c>
      <c r="M176" s="5" t="s">
        <v>29</v>
      </c>
      <c r="N176" s="5" t="s">
        <v>29</v>
      </c>
      <c r="O176" s="7"/>
    </row>
    <row r="177">
      <c r="A177" s="4">
        <v>41786.0</v>
      </c>
      <c r="B177" s="5">
        <v>126.0</v>
      </c>
      <c r="C177" s="5">
        <v>16.0</v>
      </c>
      <c r="D177" s="5" t="s">
        <v>28</v>
      </c>
      <c r="E177" s="5" t="s">
        <v>40</v>
      </c>
      <c r="F177" s="5" t="s">
        <v>34</v>
      </c>
      <c r="G177" s="5">
        <v>7.0</v>
      </c>
      <c r="H177" s="5">
        <v>0.02944</v>
      </c>
      <c r="I177" s="5">
        <v>2.0</v>
      </c>
      <c r="J177" s="5" t="s">
        <v>31</v>
      </c>
      <c r="K177" s="5" t="s">
        <v>36</v>
      </c>
      <c r="L177" s="5" t="s">
        <v>29</v>
      </c>
      <c r="M177" s="5" t="s">
        <v>29</v>
      </c>
      <c r="N177" s="5" t="s">
        <v>29</v>
      </c>
      <c r="O177" s="7"/>
    </row>
    <row r="178" hidden="1">
      <c r="A178" s="4">
        <v>41787.0</v>
      </c>
      <c r="B178" s="5">
        <v>158.0</v>
      </c>
      <c r="C178" s="5">
        <v>17.0</v>
      </c>
      <c r="D178" s="5" t="s">
        <v>28</v>
      </c>
      <c r="E178" s="5" t="s">
        <v>24</v>
      </c>
      <c r="F178" s="5" t="s">
        <v>37</v>
      </c>
      <c r="G178" s="5">
        <v>11.0</v>
      </c>
      <c r="H178" s="5">
        <v>0.02741</v>
      </c>
      <c r="I178" s="5">
        <v>1.0</v>
      </c>
      <c r="J178" s="5" t="s">
        <v>28</v>
      </c>
      <c r="K178" s="5" t="s">
        <v>36</v>
      </c>
      <c r="L178" s="5" t="s">
        <v>29</v>
      </c>
      <c r="M178" s="5" t="s">
        <v>36</v>
      </c>
      <c r="N178" s="5" t="s">
        <v>36</v>
      </c>
      <c r="O178" s="5" t="s">
        <v>47</v>
      </c>
    </row>
    <row r="179" hidden="1">
      <c r="A179" s="4">
        <v>41788.0</v>
      </c>
      <c r="B179" s="5">
        <v>161.0</v>
      </c>
      <c r="C179" s="5">
        <v>17.0</v>
      </c>
      <c r="D179" s="5" t="s">
        <v>28</v>
      </c>
      <c r="E179" s="5" t="s">
        <v>24</v>
      </c>
      <c r="F179" s="5" t="s">
        <v>34</v>
      </c>
      <c r="G179" s="5">
        <v>4.0</v>
      </c>
      <c r="H179" s="5">
        <v>0.025</v>
      </c>
      <c r="I179" s="5" t="s">
        <v>46</v>
      </c>
      <c r="J179" s="5" t="s">
        <v>28</v>
      </c>
      <c r="K179" s="5" t="s">
        <v>29</v>
      </c>
      <c r="L179" s="5" t="s">
        <v>29</v>
      </c>
      <c r="M179" s="5" t="s">
        <v>36</v>
      </c>
      <c r="N179" s="5" t="s">
        <v>36</v>
      </c>
      <c r="O179" s="5" t="s">
        <v>47</v>
      </c>
    </row>
    <row r="180" hidden="1">
      <c r="A180" s="4">
        <v>41788.0</v>
      </c>
      <c r="B180" s="5">
        <v>162.0</v>
      </c>
      <c r="C180" s="5">
        <v>17.0</v>
      </c>
      <c r="D180" s="5" t="s">
        <v>28</v>
      </c>
      <c r="E180" s="5" t="s">
        <v>24</v>
      </c>
      <c r="F180" s="5" t="s">
        <v>26</v>
      </c>
      <c r="G180" s="5">
        <v>5.0</v>
      </c>
      <c r="H180" s="5">
        <v>0.0208</v>
      </c>
      <c r="I180" s="5">
        <v>1.0</v>
      </c>
      <c r="J180" s="5" t="s">
        <v>28</v>
      </c>
      <c r="K180" s="5" t="s">
        <v>36</v>
      </c>
      <c r="L180" s="5" t="s">
        <v>29</v>
      </c>
      <c r="M180" s="5" t="s">
        <v>29</v>
      </c>
      <c r="N180" s="5" t="s">
        <v>36</v>
      </c>
      <c r="O180" s="5" t="s">
        <v>47</v>
      </c>
    </row>
    <row r="181" hidden="1">
      <c r="A181" s="4">
        <v>41788.0</v>
      </c>
      <c r="B181" s="5">
        <v>164.0</v>
      </c>
      <c r="C181" s="5">
        <v>17.0</v>
      </c>
      <c r="D181" s="5" t="s">
        <v>28</v>
      </c>
      <c r="E181" s="5" t="s">
        <v>24</v>
      </c>
      <c r="F181" s="5" t="s">
        <v>25</v>
      </c>
      <c r="G181" s="5">
        <v>3.0</v>
      </c>
      <c r="H181" s="5">
        <v>0.02198</v>
      </c>
      <c r="I181" s="5">
        <v>1.0</v>
      </c>
      <c r="J181" s="5" t="s">
        <v>28</v>
      </c>
      <c r="K181" s="5" t="s">
        <v>29</v>
      </c>
      <c r="L181" s="5" t="s">
        <v>29</v>
      </c>
      <c r="M181" s="5" t="s">
        <v>29</v>
      </c>
      <c r="N181" s="5" t="s">
        <v>36</v>
      </c>
      <c r="O181" s="5" t="s">
        <v>95</v>
      </c>
    </row>
    <row r="182" hidden="1">
      <c r="A182" s="4">
        <v>41788.0</v>
      </c>
      <c r="B182" s="5">
        <v>165.0</v>
      </c>
      <c r="C182" s="5">
        <v>17.0</v>
      </c>
      <c r="D182" s="5" t="s">
        <v>39</v>
      </c>
      <c r="E182" s="5" t="s">
        <v>40</v>
      </c>
      <c r="F182" s="5" t="s">
        <v>26</v>
      </c>
      <c r="G182" s="5">
        <v>5.0</v>
      </c>
      <c r="H182" s="5">
        <v>0.01408</v>
      </c>
      <c r="I182" s="5">
        <v>1.0</v>
      </c>
      <c r="J182" s="5" t="s">
        <v>28</v>
      </c>
      <c r="K182" s="5" t="s">
        <v>29</v>
      </c>
      <c r="L182" s="5" t="s">
        <v>29</v>
      </c>
      <c r="M182" s="5" t="s">
        <v>29</v>
      </c>
      <c r="N182" s="5" t="s">
        <v>36</v>
      </c>
      <c r="O182" s="5" t="s">
        <v>47</v>
      </c>
    </row>
    <row r="183" hidden="1">
      <c r="A183" s="4">
        <v>41788.0</v>
      </c>
      <c r="B183" s="5">
        <v>166.0</v>
      </c>
      <c r="C183" s="5">
        <v>17.0</v>
      </c>
      <c r="D183" s="5" t="s">
        <v>39</v>
      </c>
      <c r="E183" s="5" t="s">
        <v>40</v>
      </c>
      <c r="F183" s="5" t="s">
        <v>34</v>
      </c>
      <c r="G183" s="5">
        <v>3.0</v>
      </c>
      <c r="H183" s="5">
        <v>0.01868</v>
      </c>
      <c r="I183" s="5" t="s">
        <v>46</v>
      </c>
      <c r="J183" s="5" t="s">
        <v>28</v>
      </c>
      <c r="K183" s="5" t="s">
        <v>36</v>
      </c>
      <c r="L183" s="5" t="s">
        <v>29</v>
      </c>
      <c r="M183" s="5" t="s">
        <v>36</v>
      </c>
      <c r="N183" s="5" t="s">
        <v>29</v>
      </c>
      <c r="O183" s="7"/>
    </row>
    <row r="184" hidden="1">
      <c r="A184" s="4">
        <v>41788.0</v>
      </c>
      <c r="B184" s="5">
        <v>167.0</v>
      </c>
      <c r="C184" s="5">
        <v>17.0</v>
      </c>
      <c r="D184" s="5" t="s">
        <v>39</v>
      </c>
      <c r="E184" s="5" t="s">
        <v>40</v>
      </c>
      <c r="F184" s="5" t="s">
        <v>25</v>
      </c>
      <c r="G184" s="5">
        <v>10.0</v>
      </c>
      <c r="H184" s="5">
        <v>0.03813</v>
      </c>
      <c r="I184" s="5" t="s">
        <v>46</v>
      </c>
      <c r="J184" s="5" t="s">
        <v>28</v>
      </c>
      <c r="K184" s="5" t="s">
        <v>29</v>
      </c>
      <c r="L184" s="5" t="s">
        <v>29</v>
      </c>
      <c r="M184" s="5" t="s">
        <v>36</v>
      </c>
      <c r="N184" s="5" t="s">
        <v>36</v>
      </c>
      <c r="O184" s="5" t="s">
        <v>47</v>
      </c>
    </row>
    <row r="185">
      <c r="A185" s="4">
        <v>41786.0</v>
      </c>
      <c r="B185" s="5">
        <v>125.0</v>
      </c>
      <c r="C185" s="5">
        <v>16.0</v>
      </c>
      <c r="D185" s="5" t="s">
        <v>28</v>
      </c>
      <c r="E185" s="5" t="s">
        <v>40</v>
      </c>
      <c r="F185" s="5" t="s">
        <v>25</v>
      </c>
      <c r="G185" s="5">
        <v>5.0</v>
      </c>
      <c r="H185" s="5">
        <v>0.04107</v>
      </c>
      <c r="I185" s="5">
        <v>2.0</v>
      </c>
      <c r="J185" s="5" t="s">
        <v>31</v>
      </c>
      <c r="K185" s="5" t="s">
        <v>36</v>
      </c>
      <c r="L185" s="5" t="s">
        <v>29</v>
      </c>
      <c r="M185" s="5" t="s">
        <v>29</v>
      </c>
      <c r="N185" s="5" t="s">
        <v>36</v>
      </c>
      <c r="O185" s="5" t="s">
        <v>84</v>
      </c>
    </row>
    <row r="186">
      <c r="A186" s="4">
        <v>41786.0</v>
      </c>
      <c r="B186" s="5">
        <v>131.0</v>
      </c>
      <c r="C186" s="5">
        <v>16.0</v>
      </c>
      <c r="D186" s="5" t="s">
        <v>28</v>
      </c>
      <c r="E186" s="5" t="s">
        <v>40</v>
      </c>
      <c r="F186" s="5" t="s">
        <v>37</v>
      </c>
      <c r="G186" s="5">
        <v>5.0</v>
      </c>
      <c r="H186" s="5">
        <v>0.03059</v>
      </c>
      <c r="I186" s="5">
        <v>2.0</v>
      </c>
      <c r="J186" s="5" t="s">
        <v>31</v>
      </c>
      <c r="K186" s="5" t="s">
        <v>36</v>
      </c>
      <c r="L186" s="5" t="s">
        <v>36</v>
      </c>
      <c r="M186" s="5" t="s">
        <v>29</v>
      </c>
      <c r="N186" s="5" t="s">
        <v>36</v>
      </c>
      <c r="O186" s="5" t="s">
        <v>47</v>
      </c>
    </row>
    <row r="187">
      <c r="A187" s="4">
        <v>41786.0</v>
      </c>
      <c r="B187" s="5">
        <v>127.0</v>
      </c>
      <c r="C187" s="5">
        <v>16.0</v>
      </c>
      <c r="D187" s="5" t="s">
        <v>39</v>
      </c>
      <c r="E187" s="5" t="s">
        <v>40</v>
      </c>
      <c r="F187" s="5" t="s">
        <v>26</v>
      </c>
      <c r="G187" s="5">
        <v>3.0</v>
      </c>
      <c r="H187" s="5">
        <v>0.03048</v>
      </c>
      <c r="I187" s="5">
        <v>2.0</v>
      </c>
      <c r="J187" s="5" t="s">
        <v>31</v>
      </c>
      <c r="K187" s="5" t="s">
        <v>36</v>
      </c>
      <c r="L187" s="5" t="s">
        <v>29</v>
      </c>
      <c r="M187" s="5" t="s">
        <v>36</v>
      </c>
      <c r="N187" s="5" t="s">
        <v>29</v>
      </c>
      <c r="O187" s="7"/>
    </row>
    <row r="188">
      <c r="A188" s="4">
        <v>41786.0</v>
      </c>
      <c r="B188" s="5">
        <v>128.0</v>
      </c>
      <c r="C188" s="5">
        <v>16.0</v>
      </c>
      <c r="D188" s="5" t="s">
        <v>39</v>
      </c>
      <c r="E188" s="5" t="s">
        <v>40</v>
      </c>
      <c r="F188" s="5" t="s">
        <v>34</v>
      </c>
      <c r="G188" s="5">
        <v>5.0</v>
      </c>
      <c r="H188" s="5">
        <v>0.03582</v>
      </c>
      <c r="I188" s="5">
        <v>2.0</v>
      </c>
      <c r="J188" s="5" t="s">
        <v>31</v>
      </c>
      <c r="K188" s="5" t="s">
        <v>36</v>
      </c>
      <c r="L188" s="5" t="s">
        <v>29</v>
      </c>
      <c r="M188" s="5" t="s">
        <v>29</v>
      </c>
      <c r="N188" s="5" t="s">
        <v>29</v>
      </c>
      <c r="O188" s="7"/>
    </row>
    <row r="189">
      <c r="A189" s="4">
        <v>41786.0</v>
      </c>
      <c r="B189" s="5">
        <v>129.0</v>
      </c>
      <c r="C189" s="5">
        <v>16.0</v>
      </c>
      <c r="D189" s="5" t="s">
        <v>39</v>
      </c>
      <c r="E189" s="5" t="s">
        <v>40</v>
      </c>
      <c r="F189" s="5" t="s">
        <v>25</v>
      </c>
      <c r="G189" s="5">
        <v>3.0</v>
      </c>
      <c r="H189" s="5">
        <v>0.03587</v>
      </c>
      <c r="I189" s="5">
        <v>2.0</v>
      </c>
      <c r="J189" s="5" t="s">
        <v>31</v>
      </c>
      <c r="K189" s="5" t="s">
        <v>36</v>
      </c>
      <c r="L189" s="5" t="s">
        <v>29</v>
      </c>
      <c r="M189" s="5" t="s">
        <v>29</v>
      </c>
      <c r="N189" s="5" t="s">
        <v>36</v>
      </c>
      <c r="O189" s="5" t="s">
        <v>47</v>
      </c>
    </row>
    <row r="190">
      <c r="A190" s="4">
        <v>41786.0</v>
      </c>
      <c r="B190" s="5">
        <v>130.0</v>
      </c>
      <c r="C190" s="5">
        <v>16.0</v>
      </c>
      <c r="D190" s="5" t="s">
        <v>39</v>
      </c>
      <c r="E190" s="5" t="s">
        <v>40</v>
      </c>
      <c r="F190" s="5" t="s">
        <v>37</v>
      </c>
      <c r="G190" s="5">
        <v>6.0</v>
      </c>
      <c r="H190" s="5">
        <v>0.03641</v>
      </c>
      <c r="I190" s="5">
        <v>2.0</v>
      </c>
      <c r="J190" s="5" t="s">
        <v>31</v>
      </c>
      <c r="K190" s="5" t="s">
        <v>36</v>
      </c>
      <c r="L190" s="5" t="s">
        <v>29</v>
      </c>
      <c r="M190" s="5" t="s">
        <v>29</v>
      </c>
      <c r="N190" s="5" t="s">
        <v>29</v>
      </c>
      <c r="O190" s="7"/>
    </row>
    <row r="191">
      <c r="A191" s="4">
        <v>41788.0</v>
      </c>
      <c r="B191" s="5">
        <v>162.0</v>
      </c>
      <c r="C191" s="5">
        <v>17.0</v>
      </c>
      <c r="D191" s="5" t="s">
        <v>28</v>
      </c>
      <c r="E191" s="5" t="s">
        <v>40</v>
      </c>
      <c r="F191" s="5" t="s">
        <v>26</v>
      </c>
      <c r="G191" s="5">
        <v>5.0</v>
      </c>
      <c r="H191" s="5">
        <v>0.04392</v>
      </c>
      <c r="I191" s="5">
        <v>2.0</v>
      </c>
      <c r="J191" s="5" t="s">
        <v>31</v>
      </c>
      <c r="K191" s="5" t="s">
        <v>36</v>
      </c>
      <c r="L191" s="5" t="s">
        <v>29</v>
      </c>
      <c r="M191" s="5" t="s">
        <v>29</v>
      </c>
      <c r="N191" s="5" t="s">
        <v>36</v>
      </c>
      <c r="O191" s="5" t="s">
        <v>47</v>
      </c>
    </row>
    <row r="192" hidden="1">
      <c r="A192" s="4">
        <v>41789.0</v>
      </c>
      <c r="B192" s="5">
        <v>189.0</v>
      </c>
      <c r="C192" s="5">
        <v>18.0</v>
      </c>
      <c r="D192" s="5" t="s">
        <v>39</v>
      </c>
      <c r="E192" s="5" t="s">
        <v>23</v>
      </c>
      <c r="F192" s="5" t="s">
        <v>34</v>
      </c>
      <c r="G192" s="5" t="s">
        <v>24</v>
      </c>
      <c r="H192" s="5">
        <v>0.05738</v>
      </c>
      <c r="I192" s="5" t="s">
        <v>27</v>
      </c>
      <c r="J192" s="5" t="s">
        <v>28</v>
      </c>
      <c r="K192" s="5" t="s">
        <v>36</v>
      </c>
      <c r="L192" s="5" t="s">
        <v>36</v>
      </c>
      <c r="M192" s="5" t="s">
        <v>36</v>
      </c>
      <c r="N192" s="5" t="s">
        <v>29</v>
      </c>
      <c r="O192" s="5" t="s">
        <v>101</v>
      </c>
    </row>
    <row r="193" hidden="1">
      <c r="A193" s="4">
        <v>41789.0</v>
      </c>
      <c r="B193" s="5">
        <v>205.0</v>
      </c>
      <c r="C193" s="5">
        <v>18.0</v>
      </c>
      <c r="D193" s="5" t="s">
        <v>28</v>
      </c>
      <c r="E193" s="5" t="s">
        <v>24</v>
      </c>
      <c r="F193" s="5" t="s">
        <v>26</v>
      </c>
      <c r="G193" s="5" t="s">
        <v>24</v>
      </c>
      <c r="H193" s="5">
        <v>0.01014</v>
      </c>
      <c r="I193" s="5">
        <v>1.0</v>
      </c>
      <c r="J193" s="5" t="s">
        <v>28</v>
      </c>
      <c r="K193" s="5" t="s">
        <v>36</v>
      </c>
      <c r="L193" s="5" t="s">
        <v>29</v>
      </c>
      <c r="M193" s="5" t="s">
        <v>29</v>
      </c>
      <c r="N193" s="5" t="s">
        <v>36</v>
      </c>
      <c r="O193" s="5" t="s">
        <v>47</v>
      </c>
    </row>
    <row r="194" hidden="1">
      <c r="A194" s="4">
        <v>41789.0</v>
      </c>
      <c r="B194" s="5">
        <v>206.0</v>
      </c>
      <c r="C194" s="5">
        <v>18.0</v>
      </c>
      <c r="D194" s="5" t="s">
        <v>28</v>
      </c>
      <c r="E194" s="5" t="s">
        <v>24</v>
      </c>
      <c r="F194" s="5" t="s">
        <v>37</v>
      </c>
      <c r="G194" s="5" t="s">
        <v>24</v>
      </c>
      <c r="H194" s="5">
        <v>0.01341</v>
      </c>
      <c r="I194" s="5">
        <v>1.0</v>
      </c>
      <c r="J194" s="5" t="s">
        <v>28</v>
      </c>
      <c r="K194" s="5" t="s">
        <v>36</v>
      </c>
      <c r="L194" s="5" t="s">
        <v>29</v>
      </c>
      <c r="M194" s="5" t="s">
        <v>29</v>
      </c>
      <c r="N194" s="5" t="s">
        <v>36</v>
      </c>
      <c r="O194" s="5" t="s">
        <v>47</v>
      </c>
    </row>
    <row r="195" hidden="1">
      <c r="A195" s="4">
        <v>41793.0</v>
      </c>
      <c r="B195" s="5">
        <v>221.0</v>
      </c>
      <c r="C195" s="5">
        <v>18.0</v>
      </c>
      <c r="D195" s="5" t="s">
        <v>28</v>
      </c>
      <c r="E195" s="5" t="s">
        <v>24</v>
      </c>
      <c r="F195" s="5" t="s">
        <v>25</v>
      </c>
      <c r="G195" s="5" t="s">
        <v>24</v>
      </c>
      <c r="H195" s="5">
        <v>0.014</v>
      </c>
      <c r="I195" s="5">
        <v>1.0</v>
      </c>
      <c r="J195" s="5" t="s">
        <v>28</v>
      </c>
      <c r="K195" s="5" t="s">
        <v>36</v>
      </c>
      <c r="L195" s="5" t="s">
        <v>29</v>
      </c>
      <c r="M195" s="5" t="s">
        <v>29</v>
      </c>
      <c r="N195" s="5" t="s">
        <v>29</v>
      </c>
      <c r="O195" s="7"/>
    </row>
    <row r="196" hidden="1">
      <c r="A196" s="4">
        <v>41793.0</v>
      </c>
      <c r="B196" s="5">
        <v>222.0</v>
      </c>
      <c r="C196" s="5">
        <v>18.0</v>
      </c>
      <c r="D196" s="5" t="s">
        <v>28</v>
      </c>
      <c r="E196" s="5" t="s">
        <v>24</v>
      </c>
      <c r="F196" s="5" t="s">
        <v>34</v>
      </c>
      <c r="G196" s="5" t="s">
        <v>24</v>
      </c>
      <c r="H196" s="5">
        <v>0.02397</v>
      </c>
      <c r="I196" s="5" t="s">
        <v>27</v>
      </c>
      <c r="J196" s="5" t="s">
        <v>28</v>
      </c>
      <c r="K196" s="5" t="s">
        <v>36</v>
      </c>
      <c r="L196" s="5" t="s">
        <v>29</v>
      </c>
      <c r="M196" s="5" t="s">
        <v>29</v>
      </c>
      <c r="N196" s="5" t="s">
        <v>29</v>
      </c>
      <c r="O196" s="7"/>
    </row>
    <row r="197">
      <c r="A197" s="4">
        <v>41788.0</v>
      </c>
      <c r="B197" s="5">
        <v>161.0</v>
      </c>
      <c r="C197" s="5">
        <v>17.0</v>
      </c>
      <c r="D197" s="5" t="s">
        <v>28</v>
      </c>
      <c r="E197" s="5" t="s">
        <v>40</v>
      </c>
      <c r="F197" s="5" t="s">
        <v>34</v>
      </c>
      <c r="G197" s="5">
        <v>4.0</v>
      </c>
      <c r="H197" s="5">
        <v>0.02993</v>
      </c>
      <c r="I197" s="5" t="s">
        <v>46</v>
      </c>
      <c r="J197" s="5" t="s">
        <v>31</v>
      </c>
      <c r="K197" s="5" t="s">
        <v>29</v>
      </c>
      <c r="L197" s="5" t="s">
        <v>29</v>
      </c>
      <c r="M197" s="5" t="s">
        <v>36</v>
      </c>
      <c r="N197" s="5" t="s">
        <v>36</v>
      </c>
      <c r="O197" s="5" t="s">
        <v>47</v>
      </c>
    </row>
    <row r="198">
      <c r="A198" s="4">
        <v>41788.0</v>
      </c>
      <c r="B198" s="5">
        <v>164.0</v>
      </c>
      <c r="C198" s="5">
        <v>17.0</v>
      </c>
      <c r="D198" s="5" t="s">
        <v>28</v>
      </c>
      <c r="E198" s="5" t="s">
        <v>40</v>
      </c>
      <c r="F198" s="5" t="s">
        <v>25</v>
      </c>
      <c r="G198" s="5">
        <v>3.0</v>
      </c>
      <c r="H198" s="5">
        <v>0.04306</v>
      </c>
      <c r="I198" s="5">
        <v>2.0</v>
      </c>
      <c r="J198" s="5" t="s">
        <v>31</v>
      </c>
      <c r="K198" s="5" t="s">
        <v>29</v>
      </c>
      <c r="L198" s="5" t="s">
        <v>29</v>
      </c>
      <c r="M198" s="5" t="s">
        <v>29</v>
      </c>
      <c r="N198" s="5" t="s">
        <v>36</v>
      </c>
      <c r="O198" s="5" t="s">
        <v>47</v>
      </c>
    </row>
    <row r="199">
      <c r="A199" s="4">
        <v>41787.0</v>
      </c>
      <c r="B199" s="5">
        <v>158.0</v>
      </c>
      <c r="C199" s="5">
        <v>17.0</v>
      </c>
      <c r="D199" s="5" t="s">
        <v>28</v>
      </c>
      <c r="E199" s="5" t="s">
        <v>40</v>
      </c>
      <c r="F199" s="5" t="s">
        <v>37</v>
      </c>
      <c r="G199" s="5">
        <v>11.0</v>
      </c>
      <c r="H199" s="5">
        <v>0.04466</v>
      </c>
      <c r="I199" s="5">
        <v>2.0</v>
      </c>
      <c r="J199" s="5" t="s">
        <v>31</v>
      </c>
      <c r="K199" s="5" t="s">
        <v>36</v>
      </c>
      <c r="L199" s="5" t="s">
        <v>29</v>
      </c>
      <c r="M199" s="5" t="s">
        <v>36</v>
      </c>
      <c r="N199" s="5" t="s">
        <v>29</v>
      </c>
      <c r="O199" s="5" t="s">
        <v>47</v>
      </c>
    </row>
    <row r="200">
      <c r="A200" s="4">
        <v>41788.0</v>
      </c>
      <c r="B200" s="5">
        <v>165.0</v>
      </c>
      <c r="C200" s="5">
        <v>17.0</v>
      </c>
      <c r="D200" s="5" t="s">
        <v>39</v>
      </c>
      <c r="E200" s="5" t="s">
        <v>40</v>
      </c>
      <c r="F200" s="5" t="s">
        <v>26</v>
      </c>
      <c r="G200" s="5">
        <v>5.0</v>
      </c>
      <c r="H200" s="5">
        <v>0.03206</v>
      </c>
      <c r="I200" s="5">
        <v>2.0</v>
      </c>
      <c r="J200" s="5" t="s">
        <v>31</v>
      </c>
      <c r="K200" s="5" t="s">
        <v>29</v>
      </c>
      <c r="L200" s="5" t="s">
        <v>29</v>
      </c>
      <c r="M200" s="5" t="s">
        <v>29</v>
      </c>
      <c r="N200" s="5" t="s">
        <v>36</v>
      </c>
      <c r="O200" s="5" t="s">
        <v>47</v>
      </c>
    </row>
    <row r="201">
      <c r="A201" s="4">
        <v>41788.0</v>
      </c>
      <c r="B201" s="5">
        <v>166.0</v>
      </c>
      <c r="C201" s="5">
        <v>17.0</v>
      </c>
      <c r="D201" s="5" t="s">
        <v>39</v>
      </c>
      <c r="E201" s="5" t="s">
        <v>40</v>
      </c>
      <c r="F201" s="5" t="s">
        <v>34</v>
      </c>
      <c r="G201" s="5">
        <v>3.0</v>
      </c>
      <c r="H201" s="5">
        <v>0.03145</v>
      </c>
      <c r="I201" s="5">
        <v>2.0</v>
      </c>
      <c r="J201" s="5" t="s">
        <v>31</v>
      </c>
      <c r="K201" s="5" t="s">
        <v>36</v>
      </c>
      <c r="L201" s="5" t="s">
        <v>29</v>
      </c>
      <c r="M201" s="5" t="s">
        <v>36</v>
      </c>
      <c r="N201" s="5" t="s">
        <v>29</v>
      </c>
      <c r="O201" s="7"/>
    </row>
    <row r="202">
      <c r="A202" s="4">
        <v>41788.0</v>
      </c>
      <c r="B202" s="5">
        <v>167.0</v>
      </c>
      <c r="C202" s="5">
        <v>17.0</v>
      </c>
      <c r="D202" s="5" t="s">
        <v>39</v>
      </c>
      <c r="E202" s="5" t="s">
        <v>40</v>
      </c>
      <c r="F202" s="5" t="s">
        <v>25</v>
      </c>
      <c r="G202" s="5">
        <v>10.0</v>
      </c>
      <c r="H202" s="5">
        <v>0.04357</v>
      </c>
      <c r="I202" s="5" t="s">
        <v>46</v>
      </c>
      <c r="J202" s="5" t="s">
        <v>31</v>
      </c>
      <c r="K202" s="5" t="s">
        <v>29</v>
      </c>
      <c r="L202" s="5" t="s">
        <v>29</v>
      </c>
      <c r="M202" s="5" t="s">
        <v>36</v>
      </c>
      <c r="N202" s="5" t="s">
        <v>36</v>
      </c>
      <c r="O202" s="5" t="s">
        <v>47</v>
      </c>
    </row>
    <row r="203" hidden="1">
      <c r="A203" s="4">
        <v>41788.0</v>
      </c>
      <c r="B203" s="5">
        <v>160.0</v>
      </c>
      <c r="C203" s="5">
        <v>19.0</v>
      </c>
      <c r="D203" s="5" t="s">
        <v>28</v>
      </c>
      <c r="E203" s="5" t="s">
        <v>24</v>
      </c>
      <c r="F203" s="5" t="s">
        <v>25</v>
      </c>
      <c r="G203" s="5" t="s">
        <v>24</v>
      </c>
      <c r="H203" s="5">
        <v>0.01931</v>
      </c>
      <c r="I203" s="5" t="s">
        <v>27</v>
      </c>
      <c r="J203" s="5" t="s">
        <v>28</v>
      </c>
      <c r="K203" s="5" t="s">
        <v>36</v>
      </c>
      <c r="L203" s="5" t="s">
        <v>36</v>
      </c>
      <c r="M203" s="5" t="s">
        <v>29</v>
      </c>
      <c r="N203" s="5" t="s">
        <v>29</v>
      </c>
      <c r="O203" s="7"/>
    </row>
    <row r="204" hidden="1">
      <c r="A204" s="4">
        <v>41788.0</v>
      </c>
      <c r="B204" s="5">
        <v>163.0</v>
      </c>
      <c r="C204" s="5">
        <v>19.0</v>
      </c>
      <c r="D204" s="5" t="s">
        <v>28</v>
      </c>
      <c r="E204" s="5" t="s">
        <v>24</v>
      </c>
      <c r="F204" s="5" t="s">
        <v>34</v>
      </c>
      <c r="G204" s="5">
        <v>11.0</v>
      </c>
      <c r="H204" s="5">
        <v>0.03094</v>
      </c>
      <c r="I204" s="5" t="s">
        <v>94</v>
      </c>
      <c r="J204" s="5" t="s">
        <v>28</v>
      </c>
      <c r="K204" s="5" t="s">
        <v>36</v>
      </c>
      <c r="L204" s="5" t="s">
        <v>36</v>
      </c>
      <c r="M204" s="5" t="s">
        <v>36</v>
      </c>
      <c r="N204" s="5" t="s">
        <v>36</v>
      </c>
      <c r="O204" s="5" t="s">
        <v>47</v>
      </c>
    </row>
    <row r="205" hidden="1">
      <c r="A205" s="4">
        <v>41788.0</v>
      </c>
      <c r="B205" s="5">
        <v>169.0</v>
      </c>
      <c r="C205" s="5">
        <v>19.0</v>
      </c>
      <c r="D205" s="5" t="s">
        <v>28</v>
      </c>
      <c r="E205" s="5" t="s">
        <v>24</v>
      </c>
      <c r="F205" s="5" t="s">
        <v>26</v>
      </c>
      <c r="G205" s="5" t="s">
        <v>24</v>
      </c>
      <c r="H205" s="5">
        <v>0.0269</v>
      </c>
      <c r="I205" s="5" t="s">
        <v>27</v>
      </c>
      <c r="J205" s="5" t="s">
        <v>28</v>
      </c>
      <c r="K205" s="5" t="s">
        <v>36</v>
      </c>
      <c r="L205" s="5" t="s">
        <v>29</v>
      </c>
      <c r="M205" s="5" t="s">
        <v>29</v>
      </c>
      <c r="N205" s="5" t="s">
        <v>36</v>
      </c>
      <c r="O205" s="5" t="s">
        <v>47</v>
      </c>
    </row>
    <row r="206" hidden="1">
      <c r="A206" s="4">
        <v>41788.0</v>
      </c>
      <c r="B206" s="5">
        <v>170.0</v>
      </c>
      <c r="C206" s="5">
        <v>19.0</v>
      </c>
      <c r="D206" s="5" t="s">
        <v>39</v>
      </c>
      <c r="E206" s="5" t="s">
        <v>30</v>
      </c>
      <c r="F206" s="5" t="s">
        <v>34</v>
      </c>
      <c r="G206" s="5" t="s">
        <v>24</v>
      </c>
      <c r="H206" s="5">
        <v>0.01557</v>
      </c>
      <c r="I206" s="5" t="s">
        <v>46</v>
      </c>
      <c r="J206" s="5" t="s">
        <v>28</v>
      </c>
      <c r="K206" s="5" t="s">
        <v>29</v>
      </c>
      <c r="L206" s="5" t="s">
        <v>29</v>
      </c>
      <c r="M206" s="5" t="s">
        <v>29</v>
      </c>
      <c r="N206" s="5" t="s">
        <v>29</v>
      </c>
      <c r="O206" s="7"/>
    </row>
    <row r="207" hidden="1">
      <c r="A207" s="4">
        <v>41788.0</v>
      </c>
      <c r="B207" s="5">
        <v>172.0</v>
      </c>
      <c r="C207" s="5">
        <v>19.0</v>
      </c>
      <c r="D207" s="5" t="s">
        <v>39</v>
      </c>
      <c r="E207" s="5" t="s">
        <v>30</v>
      </c>
      <c r="F207" s="5" t="s">
        <v>37</v>
      </c>
      <c r="G207" s="5">
        <v>2.0</v>
      </c>
      <c r="H207" s="5">
        <v>0.02149</v>
      </c>
      <c r="I207" s="5" t="s">
        <v>27</v>
      </c>
      <c r="J207" s="5" t="s">
        <v>28</v>
      </c>
      <c r="K207" s="5" t="s">
        <v>36</v>
      </c>
      <c r="L207" s="5" t="s">
        <v>29</v>
      </c>
      <c r="M207" s="5" t="s">
        <v>29</v>
      </c>
      <c r="N207" s="5" t="s">
        <v>36</v>
      </c>
      <c r="O207" s="5" t="s">
        <v>47</v>
      </c>
    </row>
    <row r="208">
      <c r="A208" s="4">
        <v>41789.0</v>
      </c>
      <c r="B208" s="5">
        <v>205.0</v>
      </c>
      <c r="C208" s="5">
        <v>18.0</v>
      </c>
      <c r="D208" s="5" t="s">
        <v>28</v>
      </c>
      <c r="E208" s="5" t="s">
        <v>23</v>
      </c>
      <c r="F208" s="5" t="s">
        <v>26</v>
      </c>
      <c r="G208" s="5">
        <v>4.0</v>
      </c>
      <c r="H208" s="5">
        <v>0.02068</v>
      </c>
      <c r="I208" s="5">
        <v>2.0</v>
      </c>
      <c r="J208" s="5" t="s">
        <v>31</v>
      </c>
      <c r="K208" s="5" t="s">
        <v>36</v>
      </c>
      <c r="L208" s="5" t="s">
        <v>29</v>
      </c>
      <c r="M208" s="5" t="s">
        <v>29</v>
      </c>
      <c r="N208" s="5" t="s">
        <v>36</v>
      </c>
      <c r="O208" s="5" t="s">
        <v>47</v>
      </c>
    </row>
    <row r="209">
      <c r="A209" s="4">
        <v>41793.0</v>
      </c>
      <c r="B209" s="5">
        <v>222.0</v>
      </c>
      <c r="C209" s="5">
        <v>18.0</v>
      </c>
      <c r="D209" s="5" t="s">
        <v>28</v>
      </c>
      <c r="E209" s="5" t="s">
        <v>23</v>
      </c>
      <c r="F209" s="5" t="s">
        <v>34</v>
      </c>
      <c r="G209" s="5">
        <v>10.0</v>
      </c>
      <c r="H209" s="5">
        <v>0.03321</v>
      </c>
      <c r="I209" s="5" t="s">
        <v>27</v>
      </c>
      <c r="J209" s="5" t="s">
        <v>31</v>
      </c>
      <c r="K209" s="5" t="s">
        <v>36</v>
      </c>
      <c r="L209" s="5" t="s">
        <v>29</v>
      </c>
      <c r="M209" s="5" t="s">
        <v>29</v>
      </c>
      <c r="N209" s="5" t="s">
        <v>29</v>
      </c>
      <c r="O209" s="7"/>
    </row>
    <row r="210">
      <c r="A210" s="4">
        <v>41793.0</v>
      </c>
      <c r="B210" s="5">
        <v>221.0</v>
      </c>
      <c r="C210" s="5">
        <v>18.0</v>
      </c>
      <c r="D210" s="5" t="s">
        <v>28</v>
      </c>
      <c r="E210" s="5" t="s">
        <v>23</v>
      </c>
      <c r="F210" s="5" t="s">
        <v>25</v>
      </c>
      <c r="G210" s="5">
        <v>6.0</v>
      </c>
      <c r="H210" s="5">
        <v>0.0272</v>
      </c>
      <c r="I210" s="5">
        <v>2.0</v>
      </c>
      <c r="J210" s="5" t="s">
        <v>31</v>
      </c>
      <c r="K210" s="5" t="s">
        <v>36</v>
      </c>
      <c r="L210" s="5" t="s">
        <v>29</v>
      </c>
      <c r="M210" s="5" t="s">
        <v>29</v>
      </c>
      <c r="N210" s="5" t="s">
        <v>29</v>
      </c>
      <c r="O210" s="7"/>
    </row>
    <row r="211">
      <c r="A211" s="4">
        <v>41789.0</v>
      </c>
      <c r="B211" s="5">
        <v>206.0</v>
      </c>
      <c r="C211" s="5">
        <v>18.0</v>
      </c>
      <c r="D211" s="5" t="s">
        <v>28</v>
      </c>
      <c r="E211" s="5" t="s">
        <v>23</v>
      </c>
      <c r="F211" s="5" t="s">
        <v>37</v>
      </c>
      <c r="G211" s="5">
        <v>9.0</v>
      </c>
      <c r="H211" s="5">
        <v>0.02416</v>
      </c>
      <c r="I211" s="5">
        <v>2.0</v>
      </c>
      <c r="J211" s="5" t="s">
        <v>31</v>
      </c>
      <c r="K211" s="5" t="s">
        <v>36</v>
      </c>
      <c r="L211" s="5" t="s">
        <v>29</v>
      </c>
      <c r="M211" s="5" t="s">
        <v>29</v>
      </c>
      <c r="N211" s="5" t="s">
        <v>36</v>
      </c>
      <c r="O211" s="5" t="s">
        <v>47</v>
      </c>
    </row>
    <row r="212">
      <c r="A212" s="4">
        <v>41789.0</v>
      </c>
      <c r="B212" s="5">
        <v>188.0</v>
      </c>
      <c r="C212" s="5">
        <v>18.0</v>
      </c>
      <c r="D212" s="5" t="s">
        <v>39</v>
      </c>
      <c r="E212" s="5" t="s">
        <v>23</v>
      </c>
      <c r="F212" s="5" t="s">
        <v>26</v>
      </c>
      <c r="G212" s="5">
        <v>5.0</v>
      </c>
      <c r="H212" s="5">
        <v>0.02799</v>
      </c>
      <c r="I212" s="5" t="s">
        <v>35</v>
      </c>
      <c r="J212" s="5" t="s">
        <v>31</v>
      </c>
      <c r="K212" s="5" t="s">
        <v>36</v>
      </c>
      <c r="L212" s="5" t="s">
        <v>29</v>
      </c>
      <c r="M212" s="5" t="s">
        <v>29</v>
      </c>
      <c r="N212" s="5" t="s">
        <v>29</v>
      </c>
      <c r="O212" s="7"/>
    </row>
    <row r="213">
      <c r="A213" s="4">
        <v>41789.0</v>
      </c>
      <c r="B213" s="5">
        <v>189.0</v>
      </c>
      <c r="C213" s="5">
        <v>18.0</v>
      </c>
      <c r="D213" s="5" t="s">
        <v>39</v>
      </c>
      <c r="E213" s="5" t="s">
        <v>23</v>
      </c>
      <c r="F213" s="5" t="s">
        <v>34</v>
      </c>
      <c r="G213" s="5">
        <v>3.0</v>
      </c>
      <c r="H213" s="5">
        <v>0.07362</v>
      </c>
      <c r="I213" s="5" t="s">
        <v>27</v>
      </c>
      <c r="J213" s="5" t="s">
        <v>31</v>
      </c>
      <c r="K213" s="5" t="s">
        <v>36</v>
      </c>
      <c r="L213" s="5" t="s">
        <v>36</v>
      </c>
      <c r="M213" s="5" t="s">
        <v>36</v>
      </c>
      <c r="N213" s="5" t="s">
        <v>29</v>
      </c>
      <c r="O213" s="7"/>
    </row>
    <row r="214">
      <c r="A214" s="4">
        <v>41788.0</v>
      </c>
      <c r="B214" s="5">
        <v>169.0</v>
      </c>
      <c r="C214" s="5">
        <v>19.0</v>
      </c>
      <c r="D214" s="5" t="s">
        <v>28</v>
      </c>
      <c r="E214" s="5" t="s">
        <v>30</v>
      </c>
      <c r="F214" s="5" t="s">
        <v>26</v>
      </c>
      <c r="G214" s="5">
        <v>6.0</v>
      </c>
      <c r="H214" s="5">
        <v>0.02902</v>
      </c>
      <c r="I214" s="5" t="s">
        <v>27</v>
      </c>
      <c r="J214" s="5" t="s">
        <v>31</v>
      </c>
      <c r="K214" s="5" t="s">
        <v>36</v>
      </c>
      <c r="L214" s="5" t="s">
        <v>29</v>
      </c>
      <c r="M214" s="5" t="s">
        <v>29</v>
      </c>
      <c r="N214" s="5" t="s">
        <v>36</v>
      </c>
      <c r="O214" s="5" t="s">
        <v>47</v>
      </c>
    </row>
    <row r="215">
      <c r="A215" s="4">
        <v>41788.0</v>
      </c>
      <c r="B215" s="5">
        <v>163.0</v>
      </c>
      <c r="C215" s="5">
        <v>19.0</v>
      </c>
      <c r="D215" s="5" t="s">
        <v>28</v>
      </c>
      <c r="E215" s="5" t="s">
        <v>30</v>
      </c>
      <c r="F215" s="5" t="s">
        <v>34</v>
      </c>
      <c r="G215" s="5">
        <v>11.0</v>
      </c>
      <c r="H215" s="5">
        <v>0.03084</v>
      </c>
      <c r="I215" s="5" t="s">
        <v>105</v>
      </c>
      <c r="J215" s="5" t="s">
        <v>31</v>
      </c>
      <c r="K215" s="5" t="s">
        <v>36</v>
      </c>
      <c r="L215" s="5" t="s">
        <v>36</v>
      </c>
      <c r="M215" s="5" t="s">
        <v>36</v>
      </c>
      <c r="N215" s="5" t="s">
        <v>36</v>
      </c>
      <c r="O215" s="5" t="s">
        <v>47</v>
      </c>
    </row>
    <row r="216" hidden="1">
      <c r="A216" s="4">
        <v>41788.0</v>
      </c>
      <c r="B216" s="5">
        <v>173.0</v>
      </c>
      <c r="C216" s="5">
        <v>20.0</v>
      </c>
      <c r="D216" s="5" t="s">
        <v>28</v>
      </c>
      <c r="E216" s="5" t="s">
        <v>24</v>
      </c>
      <c r="F216" s="5" t="s">
        <v>34</v>
      </c>
      <c r="G216" s="5">
        <v>11.0</v>
      </c>
      <c r="H216" s="5">
        <v>0.02403</v>
      </c>
      <c r="I216" s="5" t="s">
        <v>27</v>
      </c>
      <c r="J216" s="5" t="s">
        <v>28</v>
      </c>
      <c r="K216" s="5" t="s">
        <v>24</v>
      </c>
      <c r="L216" s="5" t="s">
        <v>24</v>
      </c>
      <c r="M216" s="7"/>
      <c r="N216" s="5" t="s">
        <v>29</v>
      </c>
      <c r="O216" s="7"/>
    </row>
    <row r="217" hidden="1">
      <c r="A217" s="4">
        <v>41788.0</v>
      </c>
      <c r="B217" s="5">
        <v>174.0</v>
      </c>
      <c r="C217" s="5">
        <v>20.0</v>
      </c>
      <c r="D217" s="5" t="s">
        <v>28</v>
      </c>
      <c r="E217" s="5" t="s">
        <v>24</v>
      </c>
      <c r="F217" s="5" t="s">
        <v>37</v>
      </c>
      <c r="G217" s="5" t="s">
        <v>24</v>
      </c>
      <c r="H217" s="5">
        <v>0.03512</v>
      </c>
      <c r="I217" s="5" t="s">
        <v>27</v>
      </c>
      <c r="J217" s="5" t="s">
        <v>28</v>
      </c>
      <c r="K217" s="5" t="s">
        <v>24</v>
      </c>
      <c r="L217" s="5" t="s">
        <v>24</v>
      </c>
      <c r="M217" s="7"/>
      <c r="N217" s="5" t="s">
        <v>29</v>
      </c>
      <c r="O217" s="7"/>
    </row>
    <row r="218" hidden="1">
      <c r="A218" s="4">
        <v>41788.0</v>
      </c>
      <c r="B218" s="5">
        <v>176.0</v>
      </c>
      <c r="C218" s="5">
        <v>20.0</v>
      </c>
      <c r="D218" s="5" t="s">
        <v>39</v>
      </c>
      <c r="E218" s="5" t="s">
        <v>24</v>
      </c>
      <c r="F218" s="5" t="s">
        <v>34</v>
      </c>
      <c r="G218" s="5" t="s">
        <v>24</v>
      </c>
      <c r="H218" s="5">
        <v>0.027</v>
      </c>
      <c r="I218" s="5" t="s">
        <v>27</v>
      </c>
      <c r="J218" s="5" t="s">
        <v>28</v>
      </c>
      <c r="K218" s="5" t="s">
        <v>24</v>
      </c>
      <c r="L218" s="5" t="s">
        <v>24</v>
      </c>
      <c r="M218" s="7"/>
      <c r="N218" s="5" t="s">
        <v>29</v>
      </c>
      <c r="O218" s="7"/>
    </row>
    <row r="219" hidden="1">
      <c r="A219" s="4">
        <v>41788.0</v>
      </c>
      <c r="B219" s="5">
        <v>177.0</v>
      </c>
      <c r="C219" s="5">
        <v>20.0</v>
      </c>
      <c r="D219" s="5" t="s">
        <v>39</v>
      </c>
      <c r="E219" s="5" t="s">
        <v>24</v>
      </c>
      <c r="F219" s="5" t="s">
        <v>25</v>
      </c>
      <c r="G219" s="5" t="s">
        <v>24</v>
      </c>
      <c r="H219" s="5">
        <v>0.03746</v>
      </c>
      <c r="I219" s="5" t="s">
        <v>27</v>
      </c>
      <c r="J219" s="5" t="s">
        <v>28</v>
      </c>
      <c r="K219" s="5" t="s">
        <v>29</v>
      </c>
      <c r="L219" s="5" t="s">
        <v>36</v>
      </c>
      <c r="M219" s="5" t="s">
        <v>29</v>
      </c>
      <c r="N219" s="5" t="s">
        <v>29</v>
      </c>
      <c r="O219" s="5" t="s">
        <v>96</v>
      </c>
    </row>
    <row r="220" hidden="1">
      <c r="A220" s="4">
        <v>41788.0</v>
      </c>
      <c r="B220" s="5">
        <v>178.0</v>
      </c>
      <c r="C220" s="5">
        <v>20.0</v>
      </c>
      <c r="D220" s="5" t="s">
        <v>39</v>
      </c>
      <c r="E220" s="5" t="s">
        <v>24</v>
      </c>
      <c r="F220" s="5" t="s">
        <v>37</v>
      </c>
      <c r="G220" s="5" t="s">
        <v>24</v>
      </c>
      <c r="H220" s="5">
        <v>0.04066</v>
      </c>
      <c r="I220" s="5" t="s">
        <v>27</v>
      </c>
      <c r="J220" s="5" t="s">
        <v>28</v>
      </c>
      <c r="K220" s="5" t="s">
        <v>29</v>
      </c>
      <c r="L220" s="5" t="s">
        <v>29</v>
      </c>
      <c r="M220" s="5" t="s">
        <v>29</v>
      </c>
      <c r="N220" s="5" t="s">
        <v>29</v>
      </c>
      <c r="O220" s="7"/>
    </row>
    <row r="221" hidden="1">
      <c r="A221" s="4">
        <v>41788.0</v>
      </c>
      <c r="B221" s="5">
        <v>179.0</v>
      </c>
      <c r="C221" s="5">
        <v>20.0</v>
      </c>
      <c r="D221" s="5" t="s">
        <v>39</v>
      </c>
      <c r="E221" s="5" t="s">
        <v>24</v>
      </c>
      <c r="F221" s="5" t="s">
        <v>26</v>
      </c>
      <c r="G221" s="5" t="s">
        <v>24</v>
      </c>
      <c r="H221" s="5">
        <v>0.0622</v>
      </c>
      <c r="I221" s="5" t="s">
        <v>27</v>
      </c>
      <c r="J221" s="5" t="s">
        <v>28</v>
      </c>
      <c r="K221" s="5" t="s">
        <v>29</v>
      </c>
      <c r="L221" s="5" t="s">
        <v>36</v>
      </c>
      <c r="M221" s="5" t="s">
        <v>36</v>
      </c>
      <c r="N221" s="5" t="s">
        <v>29</v>
      </c>
      <c r="O221" s="7"/>
    </row>
    <row r="222" hidden="1">
      <c r="A222" s="4">
        <v>41793.0</v>
      </c>
      <c r="B222" s="5">
        <v>215.0</v>
      </c>
      <c r="C222" s="5">
        <v>20.0</v>
      </c>
      <c r="D222" s="5" t="s">
        <v>28</v>
      </c>
      <c r="E222" s="5" t="s">
        <v>24</v>
      </c>
      <c r="F222" s="5" t="s">
        <v>26</v>
      </c>
      <c r="G222" s="5">
        <v>11.0</v>
      </c>
      <c r="H222" s="5">
        <v>0.03275</v>
      </c>
      <c r="I222" s="5" t="s">
        <v>27</v>
      </c>
      <c r="J222" s="5" t="s">
        <v>28</v>
      </c>
      <c r="K222" s="5" t="s">
        <v>36</v>
      </c>
      <c r="L222" s="5" t="s">
        <v>29</v>
      </c>
      <c r="M222" s="5" t="s">
        <v>29</v>
      </c>
      <c r="N222" s="5" t="s">
        <v>36</v>
      </c>
      <c r="O222" s="5" t="s">
        <v>47</v>
      </c>
    </row>
    <row r="223">
      <c r="A223" s="4">
        <v>41788.0</v>
      </c>
      <c r="B223" s="5">
        <v>160.0</v>
      </c>
      <c r="C223" s="5">
        <v>19.0</v>
      </c>
      <c r="D223" s="5" t="s">
        <v>28</v>
      </c>
      <c r="E223" s="5" t="s">
        <v>30</v>
      </c>
      <c r="F223" s="5" t="s">
        <v>25</v>
      </c>
      <c r="G223" s="5">
        <v>11.0</v>
      </c>
      <c r="H223" s="5">
        <v>0.01775</v>
      </c>
      <c r="I223" s="5" t="s">
        <v>27</v>
      </c>
      <c r="J223" s="5" t="s">
        <v>31</v>
      </c>
      <c r="K223" s="5" t="s">
        <v>36</v>
      </c>
      <c r="L223" s="5" t="s">
        <v>36</v>
      </c>
      <c r="M223" s="5" t="s">
        <v>29</v>
      </c>
      <c r="N223" s="5" t="s">
        <v>29</v>
      </c>
      <c r="O223" s="7"/>
    </row>
    <row r="224">
      <c r="A224" s="4">
        <v>41788.0</v>
      </c>
      <c r="B224" s="5">
        <v>159.0</v>
      </c>
      <c r="C224" s="5">
        <v>19.0</v>
      </c>
      <c r="D224" s="5" t="s">
        <v>28</v>
      </c>
      <c r="E224" s="5" t="s">
        <v>30</v>
      </c>
      <c r="F224" s="5" t="s">
        <v>37</v>
      </c>
      <c r="G224" s="5">
        <v>15.0</v>
      </c>
      <c r="H224" s="5">
        <v>0.04388</v>
      </c>
      <c r="I224" s="5" t="s">
        <v>35</v>
      </c>
      <c r="J224" s="5" t="s">
        <v>31</v>
      </c>
      <c r="K224" s="5" t="s">
        <v>36</v>
      </c>
      <c r="L224" s="5" t="s">
        <v>29</v>
      </c>
      <c r="M224" s="5" t="s">
        <v>29</v>
      </c>
      <c r="N224" s="5" t="s">
        <v>36</v>
      </c>
      <c r="O224" s="5" t="s">
        <v>47</v>
      </c>
    </row>
    <row r="225">
      <c r="A225" s="4">
        <v>41788.0</v>
      </c>
      <c r="B225" s="5">
        <v>168.0</v>
      </c>
      <c r="C225" s="5">
        <v>19.0</v>
      </c>
      <c r="D225" s="5" t="s">
        <v>39</v>
      </c>
      <c r="E225" s="5" t="s">
        <v>30</v>
      </c>
      <c r="F225" s="5" t="s">
        <v>26</v>
      </c>
      <c r="G225" s="5">
        <v>9.0</v>
      </c>
      <c r="H225" s="5">
        <v>0.02948</v>
      </c>
      <c r="I225" s="5" t="s">
        <v>35</v>
      </c>
      <c r="J225" s="5" t="s">
        <v>31</v>
      </c>
      <c r="K225" s="5" t="s">
        <v>36</v>
      </c>
      <c r="L225" s="5" t="s">
        <v>66</v>
      </c>
      <c r="M225" s="5" t="s">
        <v>29</v>
      </c>
      <c r="N225" s="5" t="s">
        <v>29</v>
      </c>
      <c r="O225" s="7"/>
    </row>
    <row r="226">
      <c r="A226" s="4">
        <v>41788.0</v>
      </c>
      <c r="B226" s="5">
        <v>170.0</v>
      </c>
      <c r="C226" s="5">
        <v>19.0</v>
      </c>
      <c r="D226" s="5" t="s">
        <v>39</v>
      </c>
      <c r="E226" s="5" t="s">
        <v>30</v>
      </c>
      <c r="F226" s="5" t="s">
        <v>34</v>
      </c>
      <c r="G226" s="5">
        <v>5.0</v>
      </c>
      <c r="H226" s="5">
        <v>0.03776</v>
      </c>
      <c r="I226" s="5">
        <v>2.0</v>
      </c>
      <c r="J226" s="5" t="s">
        <v>31</v>
      </c>
      <c r="K226" s="5" t="s">
        <v>29</v>
      </c>
      <c r="L226" s="5" t="s">
        <v>29</v>
      </c>
      <c r="M226" s="5" t="s">
        <v>29</v>
      </c>
      <c r="N226" s="5" t="s">
        <v>29</v>
      </c>
      <c r="O226" s="7"/>
    </row>
    <row r="227">
      <c r="A227" s="4">
        <v>41788.0</v>
      </c>
      <c r="B227" s="5">
        <v>171.0</v>
      </c>
      <c r="C227" s="5">
        <v>19.0</v>
      </c>
      <c r="D227" s="5" t="s">
        <v>39</v>
      </c>
      <c r="E227" s="5" t="s">
        <v>30</v>
      </c>
      <c r="F227" s="5" t="s">
        <v>25</v>
      </c>
      <c r="G227" s="5">
        <v>7.0</v>
      </c>
      <c r="H227" s="5">
        <v>0.01863</v>
      </c>
      <c r="I227" s="5" t="s">
        <v>35</v>
      </c>
      <c r="J227" s="5" t="s">
        <v>31</v>
      </c>
      <c r="K227" s="5" t="s">
        <v>36</v>
      </c>
      <c r="L227" s="5" t="s">
        <v>36</v>
      </c>
      <c r="M227" s="5" t="s">
        <v>29</v>
      </c>
      <c r="N227" s="5" t="s">
        <v>29</v>
      </c>
      <c r="O227" s="7"/>
    </row>
    <row r="228">
      <c r="A228" s="4">
        <v>41788.0</v>
      </c>
      <c r="B228" s="5">
        <v>172.0</v>
      </c>
      <c r="C228" s="5">
        <v>19.0</v>
      </c>
      <c r="D228" s="5" t="s">
        <v>39</v>
      </c>
      <c r="E228" s="5" t="s">
        <v>30</v>
      </c>
      <c r="F228" s="5" t="s">
        <v>37</v>
      </c>
      <c r="G228" s="5">
        <v>2.0</v>
      </c>
      <c r="H228" s="5">
        <v>0.0223</v>
      </c>
      <c r="I228" s="5" t="s">
        <v>27</v>
      </c>
      <c r="J228" s="5" t="s">
        <v>31</v>
      </c>
      <c r="K228" s="5" t="s">
        <v>36</v>
      </c>
      <c r="L228" s="5" t="s">
        <v>29</v>
      </c>
      <c r="M228" s="5" t="s">
        <v>29</v>
      </c>
      <c r="N228" s="5" t="s">
        <v>36</v>
      </c>
      <c r="O228" s="5" t="s">
        <v>47</v>
      </c>
    </row>
    <row r="229">
      <c r="A229" s="4">
        <v>41793.0</v>
      </c>
      <c r="B229" s="5">
        <v>215.0</v>
      </c>
      <c r="C229" s="5">
        <v>20.0</v>
      </c>
      <c r="D229" s="5" t="s">
        <v>28</v>
      </c>
      <c r="E229" s="5" t="s">
        <v>56</v>
      </c>
      <c r="F229" s="5" t="s">
        <v>26</v>
      </c>
      <c r="G229" s="5">
        <v>11.0</v>
      </c>
      <c r="H229" s="5">
        <v>0.0347</v>
      </c>
      <c r="I229" s="5" t="s">
        <v>27</v>
      </c>
      <c r="J229" s="5" t="s">
        <v>31</v>
      </c>
      <c r="K229" s="5" t="s">
        <v>36</v>
      </c>
      <c r="L229" s="5" t="s">
        <v>29</v>
      </c>
      <c r="M229" s="5" t="s">
        <v>29</v>
      </c>
      <c r="N229" s="5" t="s">
        <v>36</v>
      </c>
      <c r="O229" s="5" t="s">
        <v>47</v>
      </c>
    </row>
    <row r="230">
      <c r="A230" s="4">
        <v>41788.0</v>
      </c>
      <c r="B230" s="5">
        <v>173.0</v>
      </c>
      <c r="C230" s="5">
        <v>20.0</v>
      </c>
      <c r="D230" s="5" t="s">
        <v>28</v>
      </c>
      <c r="E230" s="5" t="s">
        <v>56</v>
      </c>
      <c r="F230" s="5" t="s">
        <v>34</v>
      </c>
      <c r="G230" s="5">
        <v>11.0</v>
      </c>
      <c r="H230" s="5">
        <v>0.03868</v>
      </c>
      <c r="I230" s="5" t="s">
        <v>27</v>
      </c>
      <c r="J230" s="5" t="s">
        <v>31</v>
      </c>
      <c r="K230" s="5" t="s">
        <v>24</v>
      </c>
      <c r="L230" s="5" t="s">
        <v>24</v>
      </c>
      <c r="M230" s="7"/>
      <c r="N230" s="5" t="s">
        <v>29</v>
      </c>
      <c r="O230" s="7"/>
    </row>
    <row r="231" hidden="1">
      <c r="A231" s="4">
        <v>41789.0</v>
      </c>
      <c r="B231" s="5">
        <v>190.0</v>
      </c>
      <c r="C231" s="5">
        <v>23.0</v>
      </c>
      <c r="D231" s="5" t="s">
        <v>39</v>
      </c>
      <c r="E231" s="5" t="s">
        <v>24</v>
      </c>
      <c r="F231" s="5" t="s">
        <v>25</v>
      </c>
      <c r="G231" s="5" t="s">
        <v>24</v>
      </c>
      <c r="H231" s="5">
        <v>0.0182</v>
      </c>
      <c r="I231" s="5">
        <v>1.0</v>
      </c>
      <c r="J231" s="5" t="s">
        <v>28</v>
      </c>
      <c r="K231" s="5" t="s">
        <v>36</v>
      </c>
      <c r="L231" s="5" t="s">
        <v>29</v>
      </c>
      <c r="M231" s="5" t="s">
        <v>29</v>
      </c>
      <c r="N231" s="5" t="s">
        <v>29</v>
      </c>
      <c r="O231" s="5"/>
    </row>
    <row r="232" hidden="1">
      <c r="A232" s="4">
        <v>41789.0</v>
      </c>
      <c r="B232" s="5">
        <v>199.0</v>
      </c>
      <c r="C232" s="5">
        <v>23.0</v>
      </c>
      <c r="D232" s="5" t="s">
        <v>28</v>
      </c>
      <c r="E232" s="5" t="s">
        <v>24</v>
      </c>
      <c r="F232" s="5" t="s">
        <v>25</v>
      </c>
      <c r="G232" s="5" t="s">
        <v>24</v>
      </c>
      <c r="H232" s="5">
        <v>0.0255</v>
      </c>
      <c r="I232" s="5">
        <v>1.0</v>
      </c>
      <c r="J232" s="5" t="s">
        <v>28</v>
      </c>
      <c r="K232" s="5" t="s">
        <v>36</v>
      </c>
      <c r="L232" s="5" t="s">
        <v>36</v>
      </c>
      <c r="M232" s="5" t="s">
        <v>36</v>
      </c>
      <c r="N232" s="5" t="s">
        <v>36</v>
      </c>
      <c r="O232" s="5" t="s">
        <v>47</v>
      </c>
    </row>
    <row r="233" hidden="1">
      <c r="A233" s="4">
        <v>41789.0</v>
      </c>
      <c r="B233" s="5">
        <v>200.0</v>
      </c>
      <c r="C233" s="5">
        <v>23.0</v>
      </c>
      <c r="D233" s="5" t="s">
        <v>28</v>
      </c>
      <c r="E233" s="5" t="s">
        <v>24</v>
      </c>
      <c r="F233" s="5" t="s">
        <v>34</v>
      </c>
      <c r="G233" s="5" t="s">
        <v>24</v>
      </c>
      <c r="H233" s="5">
        <v>0.01964</v>
      </c>
      <c r="I233" s="5">
        <v>1.0</v>
      </c>
      <c r="J233" s="5" t="s">
        <v>28</v>
      </c>
      <c r="K233" s="5" t="s">
        <v>36</v>
      </c>
      <c r="L233" s="5" t="s">
        <v>29</v>
      </c>
      <c r="M233" s="5" t="s">
        <v>36</v>
      </c>
      <c r="N233" s="5" t="s">
        <v>36</v>
      </c>
      <c r="O233" s="5" t="s">
        <v>47</v>
      </c>
    </row>
    <row r="234" hidden="1">
      <c r="A234" s="4">
        <v>41789.0</v>
      </c>
      <c r="B234" s="5">
        <v>201.0</v>
      </c>
      <c r="C234" s="5">
        <v>23.0</v>
      </c>
      <c r="D234" s="5" t="s">
        <v>39</v>
      </c>
      <c r="E234" s="5" t="s">
        <v>23</v>
      </c>
      <c r="F234" s="5" t="s">
        <v>26</v>
      </c>
      <c r="G234" s="5" t="s">
        <v>24</v>
      </c>
      <c r="H234" s="5">
        <v>0.03266</v>
      </c>
      <c r="I234" s="5" t="s">
        <v>27</v>
      </c>
      <c r="J234" s="5" t="s">
        <v>28</v>
      </c>
      <c r="K234" s="5" t="s">
        <v>36</v>
      </c>
      <c r="L234" s="5" t="s">
        <v>29</v>
      </c>
      <c r="M234" s="5" t="s">
        <v>36</v>
      </c>
      <c r="N234" s="5" t="s">
        <v>29</v>
      </c>
      <c r="O234" s="5"/>
    </row>
    <row r="235" hidden="1">
      <c r="A235" s="4">
        <v>41789.0</v>
      </c>
      <c r="B235" s="5">
        <v>202.0</v>
      </c>
      <c r="C235" s="5">
        <v>23.0</v>
      </c>
      <c r="D235" s="5" t="s">
        <v>39</v>
      </c>
      <c r="E235" s="5" t="s">
        <v>23</v>
      </c>
      <c r="F235" s="5" t="s">
        <v>37</v>
      </c>
      <c r="G235" s="5" t="s">
        <v>24</v>
      </c>
      <c r="H235" s="5">
        <v>0.01604</v>
      </c>
      <c r="I235" s="5">
        <v>1.0</v>
      </c>
      <c r="J235" s="5" t="s">
        <v>28</v>
      </c>
      <c r="K235" s="5" t="s">
        <v>36</v>
      </c>
      <c r="L235" s="5" t="s">
        <v>29</v>
      </c>
      <c r="M235" s="5" t="s">
        <v>29</v>
      </c>
      <c r="N235" s="5" t="s">
        <v>29</v>
      </c>
      <c r="O235" s="7"/>
    </row>
    <row r="236" hidden="1">
      <c r="A236" s="4">
        <v>41789.0</v>
      </c>
      <c r="B236" s="5">
        <v>204.0</v>
      </c>
      <c r="C236" s="5">
        <v>23.0</v>
      </c>
      <c r="D236" s="5" t="s">
        <v>28</v>
      </c>
      <c r="E236" s="5" t="s">
        <v>24</v>
      </c>
      <c r="F236" s="5" t="s">
        <v>37</v>
      </c>
      <c r="G236" s="5" t="s">
        <v>24</v>
      </c>
      <c r="H236" s="5">
        <v>0.01575</v>
      </c>
      <c r="I236" s="5">
        <v>1.0</v>
      </c>
      <c r="J236" s="5" t="s">
        <v>28</v>
      </c>
      <c r="K236" s="5" t="s">
        <v>36</v>
      </c>
      <c r="L236" s="5" t="s">
        <v>36</v>
      </c>
      <c r="M236" s="5" t="s">
        <v>29</v>
      </c>
      <c r="N236" s="5" t="s">
        <v>36</v>
      </c>
      <c r="O236" s="5" t="s">
        <v>47</v>
      </c>
    </row>
    <row r="237">
      <c r="A237" s="4">
        <v>41788.0</v>
      </c>
      <c r="B237" s="5">
        <v>175.0</v>
      </c>
      <c r="C237" s="5">
        <v>20.0</v>
      </c>
      <c r="D237" s="5" t="s">
        <v>28</v>
      </c>
      <c r="E237" s="5" t="s">
        <v>56</v>
      </c>
      <c r="F237" s="5" t="s">
        <v>25</v>
      </c>
      <c r="G237" s="5">
        <v>4.0</v>
      </c>
      <c r="H237" s="5">
        <v>0.05333</v>
      </c>
      <c r="I237" s="5" t="s">
        <v>35</v>
      </c>
      <c r="J237" s="5" t="s">
        <v>31</v>
      </c>
      <c r="K237" s="5" t="s">
        <v>24</v>
      </c>
      <c r="L237" s="5" t="s">
        <v>24</v>
      </c>
      <c r="M237" s="7"/>
      <c r="N237" s="5" t="s">
        <v>29</v>
      </c>
      <c r="O237" s="7"/>
    </row>
    <row r="238">
      <c r="A238" s="4">
        <v>41788.0</v>
      </c>
      <c r="B238" s="5">
        <v>174.0</v>
      </c>
      <c r="C238" s="5">
        <v>20.0</v>
      </c>
      <c r="D238" s="5" t="s">
        <v>28</v>
      </c>
      <c r="E238" s="5" t="s">
        <v>56</v>
      </c>
      <c r="F238" s="5" t="s">
        <v>37</v>
      </c>
      <c r="G238" s="5">
        <v>8.0</v>
      </c>
      <c r="H238" s="5">
        <v>0.03465</v>
      </c>
      <c r="I238" s="5" t="s">
        <v>27</v>
      </c>
      <c r="J238" s="5" t="s">
        <v>31</v>
      </c>
      <c r="K238" s="5" t="s">
        <v>24</v>
      </c>
      <c r="L238" s="5" t="s">
        <v>24</v>
      </c>
      <c r="M238" s="7"/>
      <c r="N238" s="5" t="s">
        <v>29</v>
      </c>
      <c r="O238" s="7"/>
    </row>
    <row r="239">
      <c r="A239" s="4">
        <v>41788.0</v>
      </c>
      <c r="B239" s="5">
        <v>179.0</v>
      </c>
      <c r="C239" s="5">
        <v>20.0</v>
      </c>
      <c r="D239" s="5" t="s">
        <v>39</v>
      </c>
      <c r="E239" s="5" t="s">
        <v>56</v>
      </c>
      <c r="F239" s="5" t="s">
        <v>26</v>
      </c>
      <c r="G239" s="5">
        <v>2.0</v>
      </c>
      <c r="H239" s="5">
        <v>0.0591</v>
      </c>
      <c r="I239" s="5" t="s">
        <v>27</v>
      </c>
      <c r="J239" s="5" t="s">
        <v>31</v>
      </c>
      <c r="K239" s="5" t="s">
        <v>29</v>
      </c>
      <c r="L239" s="5" t="s">
        <v>36</v>
      </c>
      <c r="M239" s="5" t="s">
        <v>36</v>
      </c>
      <c r="N239" s="5" t="s">
        <v>29</v>
      </c>
      <c r="O239" s="7"/>
    </row>
    <row r="240">
      <c r="A240" s="4">
        <v>41788.0</v>
      </c>
      <c r="B240" s="5">
        <v>176.0</v>
      </c>
      <c r="C240" s="5">
        <v>20.0</v>
      </c>
      <c r="D240" s="5" t="s">
        <v>39</v>
      </c>
      <c r="E240" s="5" t="s">
        <v>56</v>
      </c>
      <c r="F240" s="5" t="s">
        <v>34</v>
      </c>
      <c r="G240" s="5">
        <v>8.0</v>
      </c>
      <c r="H240" s="5">
        <v>0.02617</v>
      </c>
      <c r="I240" s="5" t="s">
        <v>27</v>
      </c>
      <c r="J240" s="5" t="s">
        <v>31</v>
      </c>
      <c r="K240" s="5" t="s">
        <v>24</v>
      </c>
      <c r="L240" s="5" t="s">
        <v>24</v>
      </c>
      <c r="M240" s="7"/>
      <c r="N240" s="5" t="s">
        <v>29</v>
      </c>
      <c r="O240" s="7"/>
    </row>
    <row r="241">
      <c r="A241" s="4">
        <v>41788.0</v>
      </c>
      <c r="B241" s="5">
        <v>177.0</v>
      </c>
      <c r="C241" s="5">
        <v>20.0</v>
      </c>
      <c r="D241" s="5" t="s">
        <v>39</v>
      </c>
      <c r="E241" s="5" t="s">
        <v>56</v>
      </c>
      <c r="F241" s="5" t="s">
        <v>25</v>
      </c>
      <c r="G241" s="5">
        <v>2.0</v>
      </c>
      <c r="H241" s="5">
        <v>0.05075</v>
      </c>
      <c r="I241" s="5" t="s">
        <v>27</v>
      </c>
      <c r="J241" s="5" t="s">
        <v>31</v>
      </c>
      <c r="K241" s="5" t="s">
        <v>29</v>
      </c>
      <c r="L241" s="5" t="s">
        <v>36</v>
      </c>
      <c r="M241" s="5" t="s">
        <v>29</v>
      </c>
      <c r="N241" s="5" t="s">
        <v>29</v>
      </c>
      <c r="O241" s="5" t="s">
        <v>96</v>
      </c>
    </row>
    <row r="242">
      <c r="A242" s="4">
        <v>41788.0</v>
      </c>
      <c r="B242" s="5">
        <v>178.0</v>
      </c>
      <c r="C242" s="5">
        <v>20.0</v>
      </c>
      <c r="D242" s="5" t="s">
        <v>39</v>
      </c>
      <c r="E242" s="5" t="s">
        <v>56</v>
      </c>
      <c r="F242" s="5" t="s">
        <v>37</v>
      </c>
      <c r="G242" s="5">
        <v>6.0</v>
      </c>
      <c r="H242" s="5">
        <v>0.04059</v>
      </c>
      <c r="I242" s="5" t="s">
        <v>27</v>
      </c>
      <c r="J242" s="5" t="s">
        <v>31</v>
      </c>
      <c r="K242" s="5" t="s">
        <v>29</v>
      </c>
      <c r="L242" s="5" t="s">
        <v>29</v>
      </c>
      <c r="M242" s="5" t="s">
        <v>29</v>
      </c>
      <c r="N242" s="5" t="s">
        <v>29</v>
      </c>
      <c r="O242" s="7"/>
    </row>
    <row r="243">
      <c r="A243" s="4">
        <v>41789.0</v>
      </c>
      <c r="B243" s="5">
        <v>203.0</v>
      </c>
      <c r="C243" s="5">
        <v>23.0</v>
      </c>
      <c r="D243" s="5" t="s">
        <v>28</v>
      </c>
      <c r="E243" s="5" t="s">
        <v>23</v>
      </c>
      <c r="F243" s="5" t="s">
        <v>26</v>
      </c>
      <c r="G243" s="5">
        <v>8.0</v>
      </c>
      <c r="H243" s="5">
        <v>0.01339</v>
      </c>
      <c r="I243" s="5" t="s">
        <v>35</v>
      </c>
      <c r="J243" s="5" t="s">
        <v>31</v>
      </c>
      <c r="K243" s="5" t="s">
        <v>36</v>
      </c>
      <c r="L243" s="5" t="s">
        <v>29</v>
      </c>
      <c r="M243" s="5" t="s">
        <v>29</v>
      </c>
      <c r="N243" s="5" t="s">
        <v>29</v>
      </c>
      <c r="O243" s="7"/>
    </row>
    <row r="244">
      <c r="A244" s="4">
        <v>41789.0</v>
      </c>
      <c r="B244" s="5">
        <v>200.0</v>
      </c>
      <c r="C244" s="5">
        <v>23.0</v>
      </c>
      <c r="D244" s="5" t="s">
        <v>28</v>
      </c>
      <c r="E244" s="5" t="s">
        <v>23</v>
      </c>
      <c r="F244" s="5" t="s">
        <v>34</v>
      </c>
      <c r="G244" s="5">
        <v>8.0</v>
      </c>
      <c r="H244" s="5">
        <v>0.04098</v>
      </c>
      <c r="I244" s="5">
        <v>2.0</v>
      </c>
      <c r="J244" s="5" t="s">
        <v>31</v>
      </c>
      <c r="K244" s="5" t="s">
        <v>36</v>
      </c>
      <c r="L244" s="5" t="s">
        <v>29</v>
      </c>
      <c r="M244" s="5" t="s">
        <v>36</v>
      </c>
      <c r="N244" s="5" t="s">
        <v>36</v>
      </c>
      <c r="O244" s="5" t="s">
        <v>47</v>
      </c>
    </row>
    <row r="245" hidden="1">
      <c r="A245" s="4">
        <v>41787.0</v>
      </c>
      <c r="B245" s="5">
        <v>156.0</v>
      </c>
      <c r="C245" s="5">
        <v>24.0</v>
      </c>
      <c r="D245" s="5" t="s">
        <v>39</v>
      </c>
      <c r="E245" s="5" t="s">
        <v>56</v>
      </c>
      <c r="F245" s="5" t="s">
        <v>34</v>
      </c>
      <c r="G245" s="5" t="s">
        <v>24</v>
      </c>
      <c r="H245" s="5">
        <v>0.02544</v>
      </c>
      <c r="I245" s="5">
        <v>1.0</v>
      </c>
      <c r="J245" s="5" t="s">
        <v>28</v>
      </c>
      <c r="K245" s="5" t="s">
        <v>36</v>
      </c>
      <c r="L245" s="5" t="s">
        <v>29</v>
      </c>
      <c r="M245" s="5" t="s">
        <v>29</v>
      </c>
      <c r="N245" s="5" t="s">
        <v>29</v>
      </c>
      <c r="O245" s="7"/>
    </row>
    <row r="246" hidden="1">
      <c r="A246" s="4">
        <v>41787.0</v>
      </c>
      <c r="B246" s="5">
        <v>157.0</v>
      </c>
      <c r="C246" s="5">
        <v>24.0</v>
      </c>
      <c r="D246" s="5" t="s">
        <v>28</v>
      </c>
      <c r="E246" s="5" t="s">
        <v>24</v>
      </c>
      <c r="F246" s="5" t="s">
        <v>25</v>
      </c>
      <c r="G246" s="5" t="s">
        <v>24</v>
      </c>
      <c r="H246" s="5">
        <v>0.04</v>
      </c>
      <c r="I246" s="5" t="s">
        <v>27</v>
      </c>
      <c r="J246" s="5" t="s">
        <v>28</v>
      </c>
      <c r="K246" s="5" t="s">
        <v>36</v>
      </c>
      <c r="L246" s="5" t="s">
        <v>29</v>
      </c>
      <c r="M246" s="5" t="s">
        <v>29</v>
      </c>
      <c r="N246" s="5" t="s">
        <v>36</v>
      </c>
      <c r="O246" s="5" t="s">
        <v>47</v>
      </c>
    </row>
    <row r="247" hidden="1">
      <c r="A247" s="4">
        <v>41789.0</v>
      </c>
      <c r="B247" s="5">
        <v>193.0</v>
      </c>
      <c r="C247" s="5">
        <v>24.0</v>
      </c>
      <c r="D247" s="5" t="s">
        <v>103</v>
      </c>
      <c r="E247" s="5" t="s">
        <v>24</v>
      </c>
      <c r="F247" s="5" t="s">
        <v>37</v>
      </c>
      <c r="G247" s="5" t="s">
        <v>24</v>
      </c>
      <c r="H247" s="5">
        <v>0.03712</v>
      </c>
      <c r="I247" s="5" t="s">
        <v>27</v>
      </c>
      <c r="J247" s="5" t="s">
        <v>28</v>
      </c>
      <c r="K247" s="5" t="s">
        <v>66</v>
      </c>
      <c r="L247" s="5" t="s">
        <v>29</v>
      </c>
      <c r="M247" s="5" t="s">
        <v>29</v>
      </c>
      <c r="N247" s="5" t="s">
        <v>29</v>
      </c>
      <c r="O247" s="5"/>
    </row>
    <row r="248">
      <c r="A248" s="4">
        <v>41789.0</v>
      </c>
      <c r="B248" s="5">
        <v>199.0</v>
      </c>
      <c r="C248" s="5">
        <v>23.0</v>
      </c>
      <c r="D248" s="5" t="s">
        <v>28</v>
      </c>
      <c r="E248" s="5" t="s">
        <v>23</v>
      </c>
      <c r="F248" s="5" t="s">
        <v>25</v>
      </c>
      <c r="G248" s="5">
        <v>7.0</v>
      </c>
      <c r="H248" s="5">
        <v>0.04324</v>
      </c>
      <c r="I248" s="5">
        <v>2.0</v>
      </c>
      <c r="J248" s="5" t="s">
        <v>31</v>
      </c>
      <c r="K248" s="5" t="s">
        <v>36</v>
      </c>
      <c r="L248" s="5" t="s">
        <v>36</v>
      </c>
      <c r="M248" s="5" t="s">
        <v>36</v>
      </c>
      <c r="N248" s="5" t="s">
        <v>36</v>
      </c>
      <c r="O248" s="5" t="s">
        <v>47</v>
      </c>
    </row>
    <row r="249" hidden="1">
      <c r="A249" s="4">
        <v>41789.0</v>
      </c>
      <c r="B249" s="5">
        <v>194.0</v>
      </c>
      <c r="C249" s="5">
        <v>24.0</v>
      </c>
      <c r="D249" s="5" t="s">
        <v>39</v>
      </c>
      <c r="E249" s="5" t="s">
        <v>56</v>
      </c>
      <c r="F249" s="5" t="s">
        <v>26</v>
      </c>
      <c r="G249" s="5" t="s">
        <v>24</v>
      </c>
      <c r="H249" s="5">
        <v>0.02633</v>
      </c>
      <c r="I249" s="5" t="s">
        <v>27</v>
      </c>
      <c r="J249" s="5" t="s">
        <v>28</v>
      </c>
      <c r="K249" s="5" t="s">
        <v>36</v>
      </c>
      <c r="L249" s="5" t="s">
        <v>29</v>
      </c>
      <c r="M249" s="5" t="s">
        <v>29</v>
      </c>
      <c r="N249" s="5" t="s">
        <v>29</v>
      </c>
      <c r="O249" s="7"/>
    </row>
    <row r="250">
      <c r="A250" s="4">
        <v>41789.0</v>
      </c>
      <c r="B250" s="5">
        <v>204.0</v>
      </c>
      <c r="C250" s="5">
        <v>23.0</v>
      </c>
      <c r="D250" s="5" t="s">
        <v>28</v>
      </c>
      <c r="E250" s="5" t="s">
        <v>23</v>
      </c>
      <c r="F250" s="5" t="s">
        <v>37</v>
      </c>
      <c r="G250" s="5">
        <v>2.0</v>
      </c>
      <c r="H250" s="5">
        <v>0.03718</v>
      </c>
      <c r="I250" s="5">
        <v>2.0</v>
      </c>
      <c r="J250" s="5" t="s">
        <v>31</v>
      </c>
      <c r="K250" s="5" t="s">
        <v>36</v>
      </c>
      <c r="L250" s="5" t="s">
        <v>36</v>
      </c>
      <c r="M250" s="5" t="s">
        <v>29</v>
      </c>
      <c r="N250" s="5" t="s">
        <v>36</v>
      </c>
      <c r="O250" s="5" t="s">
        <v>47</v>
      </c>
    </row>
    <row r="251">
      <c r="A251" s="4">
        <v>41789.0</v>
      </c>
      <c r="B251" s="5">
        <v>201.0</v>
      </c>
      <c r="C251" s="5">
        <v>23.0</v>
      </c>
      <c r="D251" s="5" t="s">
        <v>39</v>
      </c>
      <c r="E251" s="5" t="s">
        <v>23</v>
      </c>
      <c r="F251" s="5" t="s">
        <v>26</v>
      </c>
      <c r="G251" s="5">
        <v>8.0</v>
      </c>
      <c r="H251" s="5">
        <v>0.03703</v>
      </c>
      <c r="I251" s="5" t="s">
        <v>27</v>
      </c>
      <c r="J251" s="5" t="s">
        <v>31</v>
      </c>
      <c r="K251" s="5" t="s">
        <v>36</v>
      </c>
      <c r="L251" s="5" t="s">
        <v>29</v>
      </c>
      <c r="M251" s="5" t="s">
        <v>36</v>
      </c>
      <c r="N251" s="5" t="s">
        <v>29</v>
      </c>
      <c r="O251" s="5"/>
    </row>
    <row r="252">
      <c r="A252" s="4">
        <v>41789.0</v>
      </c>
      <c r="B252" s="5">
        <v>198.0</v>
      </c>
      <c r="C252" s="5">
        <v>23.0</v>
      </c>
      <c r="D252" s="5" t="s">
        <v>39</v>
      </c>
      <c r="E252" s="5" t="s">
        <v>23</v>
      </c>
      <c r="F252" s="5" t="s">
        <v>34</v>
      </c>
      <c r="G252" s="5">
        <v>9.0</v>
      </c>
      <c r="H252" s="5">
        <v>0.05312</v>
      </c>
      <c r="I252" s="5" t="s">
        <v>35</v>
      </c>
      <c r="J252" s="5" t="s">
        <v>31</v>
      </c>
      <c r="K252" s="5" t="s">
        <v>36</v>
      </c>
      <c r="L252" s="5" t="s">
        <v>66</v>
      </c>
      <c r="M252" s="5" t="s">
        <v>29</v>
      </c>
      <c r="N252" s="5" t="s">
        <v>29</v>
      </c>
      <c r="O252" s="5"/>
    </row>
    <row r="253">
      <c r="A253" s="4">
        <v>41789.0</v>
      </c>
      <c r="B253" s="5">
        <v>190.0</v>
      </c>
      <c r="C253" s="5">
        <v>23.0</v>
      </c>
      <c r="D253" s="5" t="s">
        <v>39</v>
      </c>
      <c r="E253" s="5" t="s">
        <v>23</v>
      </c>
      <c r="F253" s="5" t="s">
        <v>25</v>
      </c>
      <c r="G253" s="5">
        <v>2.0</v>
      </c>
      <c r="H253" s="5">
        <v>0.04283</v>
      </c>
      <c r="I253" s="5">
        <v>2.0</v>
      </c>
      <c r="J253" s="5" t="s">
        <v>31</v>
      </c>
      <c r="K253" s="5" t="s">
        <v>36</v>
      </c>
      <c r="L253" s="5" t="s">
        <v>29</v>
      </c>
      <c r="M253" s="5" t="s">
        <v>29</v>
      </c>
      <c r="N253" s="5" t="s">
        <v>29</v>
      </c>
      <c r="O253" s="5" t="s">
        <v>101</v>
      </c>
    </row>
    <row r="254">
      <c r="A254" s="4">
        <v>41789.0</v>
      </c>
      <c r="B254" s="5">
        <v>202.0</v>
      </c>
      <c r="C254" s="5">
        <v>23.0</v>
      </c>
      <c r="D254" s="5" t="s">
        <v>39</v>
      </c>
      <c r="E254" s="5" t="s">
        <v>23</v>
      </c>
      <c r="F254" s="5" t="s">
        <v>37</v>
      </c>
      <c r="G254" s="5">
        <v>5.0</v>
      </c>
      <c r="H254" s="5">
        <v>0.0319</v>
      </c>
      <c r="I254" s="5">
        <v>2.0</v>
      </c>
      <c r="J254" s="5" t="s">
        <v>31</v>
      </c>
      <c r="K254" s="5" t="s">
        <v>36</v>
      </c>
      <c r="L254" s="5" t="s">
        <v>29</v>
      </c>
      <c r="M254" s="5" t="s">
        <v>29</v>
      </c>
      <c r="N254" s="5" t="s">
        <v>29</v>
      </c>
      <c r="O254" s="5"/>
    </row>
    <row r="255">
      <c r="A255" s="4">
        <v>41787.0</v>
      </c>
      <c r="B255" s="5">
        <v>157.0</v>
      </c>
      <c r="C255" s="5">
        <v>24.0</v>
      </c>
      <c r="D255" s="5" t="s">
        <v>28</v>
      </c>
      <c r="E255" s="5" t="s">
        <v>56</v>
      </c>
      <c r="F255" s="5" t="s">
        <v>25</v>
      </c>
      <c r="G255" s="5">
        <v>15.0</v>
      </c>
      <c r="H255" s="5">
        <v>0.04944</v>
      </c>
      <c r="I255" s="5" t="s">
        <v>27</v>
      </c>
      <c r="J255" s="5" t="s">
        <v>31</v>
      </c>
      <c r="K255" s="5" t="s">
        <v>36</v>
      </c>
      <c r="L255" s="5" t="s">
        <v>29</v>
      </c>
      <c r="M255" s="5" t="s">
        <v>29</v>
      </c>
      <c r="N255" s="5" t="s">
        <v>36</v>
      </c>
      <c r="O255" s="5" t="s">
        <v>47</v>
      </c>
    </row>
    <row r="256">
      <c r="A256" s="4">
        <v>41789.0</v>
      </c>
      <c r="B256" s="5">
        <v>195.0</v>
      </c>
      <c r="C256" s="5">
        <v>24.0</v>
      </c>
      <c r="D256" s="5" t="s">
        <v>28</v>
      </c>
      <c r="E256" s="5" t="s">
        <v>56</v>
      </c>
      <c r="F256" s="5" t="s">
        <v>34</v>
      </c>
      <c r="G256" s="5">
        <v>13.0</v>
      </c>
      <c r="H256" s="5">
        <v>0.02116</v>
      </c>
      <c r="I256" s="5" t="s">
        <v>35</v>
      </c>
      <c r="J256" s="5" t="s">
        <v>31</v>
      </c>
      <c r="K256" s="5" t="s">
        <v>36</v>
      </c>
      <c r="L256" s="5" t="s">
        <v>36</v>
      </c>
      <c r="M256" s="5" t="s">
        <v>29</v>
      </c>
      <c r="N256" s="5" t="s">
        <v>36</v>
      </c>
      <c r="O256" s="5" t="s">
        <v>47</v>
      </c>
    </row>
    <row r="257">
      <c r="A257" s="4">
        <v>41789.0</v>
      </c>
      <c r="B257" s="5">
        <v>197.0</v>
      </c>
      <c r="C257" s="5">
        <v>24.0</v>
      </c>
      <c r="D257" s="5" t="s">
        <v>28</v>
      </c>
      <c r="E257" s="5" t="s">
        <v>56</v>
      </c>
      <c r="F257" s="5" t="s">
        <v>26</v>
      </c>
      <c r="G257" s="5">
        <v>4.0</v>
      </c>
      <c r="H257" s="5">
        <v>0.07258</v>
      </c>
      <c r="I257" s="5" t="s">
        <v>35</v>
      </c>
      <c r="J257" s="5" t="s">
        <v>31</v>
      </c>
      <c r="K257" s="5" t="s">
        <v>36</v>
      </c>
      <c r="L257" s="5" t="s">
        <v>29</v>
      </c>
      <c r="M257" s="5" t="s">
        <v>29</v>
      </c>
      <c r="N257" s="5" t="s">
        <v>29</v>
      </c>
      <c r="O257" s="5"/>
    </row>
    <row r="258">
      <c r="A258" s="4">
        <v>41787.0</v>
      </c>
      <c r="B258" s="5">
        <v>156.0</v>
      </c>
      <c r="C258" s="5">
        <v>24.0</v>
      </c>
      <c r="D258" s="5" t="s">
        <v>39</v>
      </c>
      <c r="E258" s="5" t="s">
        <v>56</v>
      </c>
      <c r="F258" s="5" t="s">
        <v>34</v>
      </c>
      <c r="G258" s="5">
        <v>11.0</v>
      </c>
      <c r="H258" s="5">
        <v>0.05083</v>
      </c>
      <c r="I258" s="5">
        <v>2.0</v>
      </c>
      <c r="J258" s="5" t="s">
        <v>31</v>
      </c>
      <c r="K258" s="5" t="s">
        <v>36</v>
      </c>
      <c r="L258" s="5" t="s">
        <v>29</v>
      </c>
      <c r="M258" s="5" t="s">
        <v>29</v>
      </c>
      <c r="N258" s="5" t="s">
        <v>29</v>
      </c>
      <c r="O258" s="7"/>
    </row>
    <row r="259">
      <c r="A259" s="4">
        <v>41789.0</v>
      </c>
      <c r="B259" s="5">
        <v>194.0</v>
      </c>
      <c r="C259" s="5">
        <v>24.0</v>
      </c>
      <c r="D259" s="5" t="s">
        <v>39</v>
      </c>
      <c r="E259" s="5" t="s">
        <v>56</v>
      </c>
      <c r="F259" s="5" t="s">
        <v>26</v>
      </c>
      <c r="G259" s="5">
        <v>5.0</v>
      </c>
      <c r="H259" s="5">
        <v>0.0371</v>
      </c>
      <c r="I259" s="5" t="s">
        <v>27</v>
      </c>
      <c r="J259" s="5" t="s">
        <v>31</v>
      </c>
      <c r="K259" s="5" t="s">
        <v>36</v>
      </c>
      <c r="L259" s="5" t="s">
        <v>29</v>
      </c>
      <c r="M259" s="5" t="s">
        <v>29</v>
      </c>
      <c r="N259" s="5" t="s">
        <v>29</v>
      </c>
      <c r="O259" s="5"/>
    </row>
    <row r="260">
      <c r="A260" s="4">
        <v>41789.0</v>
      </c>
      <c r="B260" s="5">
        <v>196.0</v>
      </c>
      <c r="C260" s="5">
        <v>24.0</v>
      </c>
      <c r="D260" s="5" t="s">
        <v>39</v>
      </c>
      <c r="E260" s="5" t="s">
        <v>56</v>
      </c>
      <c r="F260" s="5" t="s">
        <v>37</v>
      </c>
      <c r="G260" s="5">
        <v>9.0</v>
      </c>
      <c r="H260" s="5">
        <v>0.04701</v>
      </c>
      <c r="I260" s="5">
        <v>2.0</v>
      </c>
      <c r="J260" s="5" t="s">
        <v>31</v>
      </c>
      <c r="K260" s="5" t="s">
        <v>36</v>
      </c>
      <c r="L260" s="5" t="s">
        <v>29</v>
      </c>
      <c r="M260" s="5" t="s">
        <v>29</v>
      </c>
      <c r="N260" s="5" t="s">
        <v>29</v>
      </c>
      <c r="O260" s="5"/>
    </row>
    <row r="261">
      <c r="A261" s="4">
        <v>41794.0</v>
      </c>
      <c r="B261" s="5">
        <v>233.0</v>
      </c>
      <c r="C261" s="5">
        <v>24.0</v>
      </c>
      <c r="D261" s="5" t="s">
        <v>39</v>
      </c>
      <c r="E261" s="5" t="s">
        <v>56</v>
      </c>
      <c r="F261" s="5" t="s">
        <v>25</v>
      </c>
      <c r="G261" s="5">
        <v>13.0</v>
      </c>
      <c r="H261" s="5">
        <v>0.02239</v>
      </c>
      <c r="I261" s="5" t="s">
        <v>35</v>
      </c>
      <c r="J261" s="5" t="s">
        <v>31</v>
      </c>
      <c r="K261" s="5" t="s">
        <v>36</v>
      </c>
      <c r="L261" s="5" t="s">
        <v>29</v>
      </c>
      <c r="M261" s="5" t="s">
        <v>29</v>
      </c>
      <c r="N261" s="5" t="s">
        <v>29</v>
      </c>
      <c r="O261" s="7"/>
    </row>
    <row r="262">
      <c r="A262" s="4">
        <v>41789.0</v>
      </c>
      <c r="B262" s="5">
        <v>193.0</v>
      </c>
      <c r="C262" s="5">
        <v>24.0</v>
      </c>
      <c r="D262" s="5" t="s">
        <v>28</v>
      </c>
      <c r="E262" s="5" t="s">
        <v>56</v>
      </c>
      <c r="F262" s="5" t="s">
        <v>37</v>
      </c>
      <c r="G262" s="5">
        <v>4.0</v>
      </c>
      <c r="H262" s="5">
        <v>0.03854</v>
      </c>
      <c r="I262" s="5" t="s">
        <v>27</v>
      </c>
      <c r="J262" s="5" t="s">
        <v>31</v>
      </c>
      <c r="K262" s="5" t="s">
        <v>66</v>
      </c>
      <c r="L262" s="5" t="s">
        <v>29</v>
      </c>
      <c r="M262" s="5" t="s">
        <v>29</v>
      </c>
      <c r="N262" s="5" t="s">
        <v>29</v>
      </c>
      <c r="O262" s="5"/>
    </row>
    <row r="263" hidden="1">
      <c r="A263" s="4">
        <v>41787.0</v>
      </c>
      <c r="B263" s="5">
        <v>148.0</v>
      </c>
      <c r="C263" s="5">
        <v>25.0</v>
      </c>
      <c r="D263" s="5" t="s">
        <v>28</v>
      </c>
      <c r="E263" s="5" t="s">
        <v>24</v>
      </c>
      <c r="F263" s="5" t="s">
        <v>25</v>
      </c>
      <c r="G263" s="5" t="s">
        <v>24</v>
      </c>
      <c r="H263" s="5">
        <v>0.0178</v>
      </c>
      <c r="I263" s="5" t="s">
        <v>76</v>
      </c>
      <c r="J263" s="5" t="s">
        <v>28</v>
      </c>
      <c r="K263" s="5" t="s">
        <v>36</v>
      </c>
      <c r="L263" s="5" t="s">
        <v>29</v>
      </c>
      <c r="M263" s="5" t="s">
        <v>29</v>
      </c>
      <c r="N263" s="5" t="s">
        <v>29</v>
      </c>
      <c r="O263" s="7"/>
    </row>
    <row r="264" hidden="1">
      <c r="A264" s="4">
        <v>41787.0</v>
      </c>
      <c r="B264" s="5">
        <v>151.0</v>
      </c>
      <c r="C264" s="5">
        <v>25.0</v>
      </c>
      <c r="D264" s="5" t="s">
        <v>28</v>
      </c>
      <c r="E264" s="5" t="s">
        <v>24</v>
      </c>
      <c r="F264" s="5" t="s">
        <v>37</v>
      </c>
      <c r="G264" s="5" t="s">
        <v>24</v>
      </c>
      <c r="H264" s="5">
        <v>0.02777</v>
      </c>
      <c r="I264" s="5">
        <v>2.0</v>
      </c>
      <c r="J264" s="5" t="s">
        <v>28</v>
      </c>
      <c r="K264" s="5" t="s">
        <v>36</v>
      </c>
      <c r="L264" s="5" t="s">
        <v>36</v>
      </c>
      <c r="M264" s="5" t="s">
        <v>36</v>
      </c>
      <c r="N264" s="5" t="s">
        <v>29</v>
      </c>
      <c r="O264" s="7"/>
    </row>
    <row r="265" hidden="1">
      <c r="A265" s="4">
        <v>41787.0</v>
      </c>
      <c r="B265" s="5">
        <v>152.0</v>
      </c>
      <c r="C265" s="5">
        <v>25.0</v>
      </c>
      <c r="D265" s="5" t="s">
        <v>28</v>
      </c>
      <c r="E265" s="5" t="s">
        <v>24</v>
      </c>
      <c r="F265" s="5" t="s">
        <v>34</v>
      </c>
      <c r="G265" s="5" t="s">
        <v>24</v>
      </c>
      <c r="H265" s="5">
        <v>0.02554</v>
      </c>
      <c r="I265" s="5" t="s">
        <v>27</v>
      </c>
      <c r="J265" s="5" t="s">
        <v>28</v>
      </c>
      <c r="K265" s="5" t="s">
        <v>36</v>
      </c>
      <c r="L265" s="5" t="s">
        <v>36</v>
      </c>
      <c r="M265" s="5" t="s">
        <v>29</v>
      </c>
      <c r="N265" s="5" t="s">
        <v>36</v>
      </c>
      <c r="O265" s="5" t="s">
        <v>47</v>
      </c>
    </row>
    <row r="266" hidden="1">
      <c r="A266" s="4">
        <v>41787.0</v>
      </c>
      <c r="B266" s="5">
        <v>154.0</v>
      </c>
      <c r="C266" s="5">
        <v>25.0</v>
      </c>
      <c r="D266" s="5" t="s">
        <v>39</v>
      </c>
      <c r="E266" s="5" t="s">
        <v>91</v>
      </c>
      <c r="F266" s="5" t="s">
        <v>92</v>
      </c>
      <c r="G266" s="5" t="s">
        <v>24</v>
      </c>
      <c r="H266" s="5">
        <v>0.01825</v>
      </c>
      <c r="I266" s="5">
        <v>1.0</v>
      </c>
      <c r="J266" s="5" t="s">
        <v>28</v>
      </c>
      <c r="K266" s="5" t="s">
        <v>36</v>
      </c>
      <c r="L266" s="5" t="s">
        <v>29</v>
      </c>
      <c r="M266" s="5" t="s">
        <v>36</v>
      </c>
      <c r="N266" s="5" t="s">
        <v>29</v>
      </c>
      <c r="O266" s="5" t="s">
        <v>93</v>
      </c>
    </row>
    <row r="267" hidden="1">
      <c r="A267" s="4">
        <v>41787.0</v>
      </c>
      <c r="B267" s="5">
        <v>155.0</v>
      </c>
      <c r="C267" s="5">
        <v>25.0</v>
      </c>
      <c r="D267" s="5" t="s">
        <v>28</v>
      </c>
      <c r="E267" s="5" t="s">
        <v>24</v>
      </c>
      <c r="F267" s="5" t="s">
        <v>26</v>
      </c>
      <c r="G267" s="5" t="s">
        <v>24</v>
      </c>
      <c r="H267" s="5">
        <v>0.01338</v>
      </c>
      <c r="I267" s="5">
        <v>1.0</v>
      </c>
      <c r="J267" s="5" t="s">
        <v>28</v>
      </c>
      <c r="K267" s="5" t="s">
        <v>36</v>
      </c>
      <c r="L267" s="5" t="s">
        <v>36</v>
      </c>
      <c r="M267" s="5" t="s">
        <v>36</v>
      </c>
      <c r="N267" s="5" t="s">
        <v>36</v>
      </c>
      <c r="O267" s="5" t="s">
        <v>47</v>
      </c>
    </row>
    <row r="268" hidden="1">
      <c r="A268" s="4">
        <v>41793.0</v>
      </c>
      <c r="B268" s="5">
        <v>219.0</v>
      </c>
      <c r="C268" s="5">
        <v>25.0</v>
      </c>
      <c r="D268" s="5" t="s">
        <v>39</v>
      </c>
      <c r="E268" s="5" t="s">
        <v>30</v>
      </c>
      <c r="F268" s="5" t="s">
        <v>34</v>
      </c>
      <c r="G268" s="5" t="s">
        <v>24</v>
      </c>
      <c r="H268" s="5">
        <v>0.02657</v>
      </c>
      <c r="I268" s="5" t="s">
        <v>27</v>
      </c>
      <c r="J268" s="5" t="s">
        <v>28</v>
      </c>
      <c r="K268" s="5" t="s">
        <v>36</v>
      </c>
      <c r="L268" s="5" t="s">
        <v>29</v>
      </c>
      <c r="M268" s="5" t="s">
        <v>29</v>
      </c>
      <c r="N268" s="5" t="s">
        <v>29</v>
      </c>
      <c r="O268" s="7"/>
    </row>
    <row r="269" hidden="1">
      <c r="A269" s="4">
        <v>41793.0</v>
      </c>
      <c r="B269" s="5">
        <v>220.0</v>
      </c>
      <c r="C269" s="5">
        <v>25.0</v>
      </c>
      <c r="D269" s="5" t="s">
        <v>39</v>
      </c>
      <c r="E269" s="5" t="s">
        <v>30</v>
      </c>
      <c r="F269" s="5" t="s">
        <v>104</v>
      </c>
      <c r="G269" s="5" t="s">
        <v>24</v>
      </c>
      <c r="H269" s="5">
        <v>0.02728</v>
      </c>
      <c r="I269" s="5" t="s">
        <v>27</v>
      </c>
      <c r="J269" s="5" t="s">
        <v>28</v>
      </c>
      <c r="K269" s="5" t="s">
        <v>36</v>
      </c>
      <c r="L269" s="5" t="s">
        <v>29</v>
      </c>
      <c r="M269" s="5" t="s">
        <v>29</v>
      </c>
      <c r="N269" s="5" t="s">
        <v>36</v>
      </c>
      <c r="O269" s="5" t="s">
        <v>47</v>
      </c>
    </row>
    <row r="270">
      <c r="A270" s="4">
        <v>41787.0</v>
      </c>
      <c r="B270" s="5">
        <v>155.0</v>
      </c>
      <c r="C270" s="5">
        <v>25.0</v>
      </c>
      <c r="D270" s="5" t="s">
        <v>28</v>
      </c>
      <c r="E270" s="5" t="s">
        <v>30</v>
      </c>
      <c r="F270" s="5" t="s">
        <v>26</v>
      </c>
      <c r="G270" s="5">
        <v>5.0</v>
      </c>
      <c r="H270" s="5">
        <v>0.03506</v>
      </c>
      <c r="I270" s="5">
        <v>2.0</v>
      </c>
      <c r="J270" s="5" t="s">
        <v>31</v>
      </c>
      <c r="K270" s="5" t="s">
        <v>36</v>
      </c>
      <c r="L270" s="5" t="s">
        <v>36</v>
      </c>
      <c r="M270" s="5" t="s">
        <v>36</v>
      </c>
      <c r="N270" s="5" t="s">
        <v>36</v>
      </c>
      <c r="O270" s="5" t="s">
        <v>47</v>
      </c>
    </row>
    <row r="271">
      <c r="A271" s="4">
        <v>41787.0</v>
      </c>
      <c r="B271" s="5">
        <v>152.0</v>
      </c>
      <c r="C271" s="5">
        <v>25.0</v>
      </c>
      <c r="D271" s="5" t="s">
        <v>28</v>
      </c>
      <c r="E271" s="5" t="s">
        <v>30</v>
      </c>
      <c r="F271" s="5" t="s">
        <v>34</v>
      </c>
      <c r="G271" s="5">
        <v>11.0</v>
      </c>
      <c r="H271" s="5">
        <v>0.03169</v>
      </c>
      <c r="I271" s="5" t="s">
        <v>27</v>
      </c>
      <c r="J271" s="5" t="s">
        <v>31</v>
      </c>
      <c r="K271" s="5" t="s">
        <v>36</v>
      </c>
      <c r="L271" s="5" t="s">
        <v>36</v>
      </c>
      <c r="M271" s="5" t="s">
        <v>29</v>
      </c>
      <c r="N271" s="5" t="s">
        <v>36</v>
      </c>
      <c r="O271" s="5" t="s">
        <v>47</v>
      </c>
    </row>
    <row r="272">
      <c r="A272" s="4">
        <v>41787.0</v>
      </c>
      <c r="B272" s="5">
        <v>148.0</v>
      </c>
      <c r="C272" s="5">
        <v>25.0</v>
      </c>
      <c r="D272" s="5" t="s">
        <v>28</v>
      </c>
      <c r="E272" s="5" t="s">
        <v>30</v>
      </c>
      <c r="F272" s="5" t="s">
        <v>25</v>
      </c>
      <c r="G272" s="5">
        <v>6.0</v>
      </c>
      <c r="H272" s="5">
        <v>0.02416</v>
      </c>
      <c r="I272" s="5" t="s">
        <v>76</v>
      </c>
      <c r="J272" s="5" t="s">
        <v>31</v>
      </c>
      <c r="K272" s="5" t="s">
        <v>36</v>
      </c>
      <c r="L272" s="5" t="s">
        <v>29</v>
      </c>
      <c r="M272" s="5" t="s">
        <v>29</v>
      </c>
      <c r="N272" s="5" t="s">
        <v>29</v>
      </c>
      <c r="O272" s="7"/>
    </row>
    <row r="273">
      <c r="A273" s="4">
        <v>41787.0</v>
      </c>
      <c r="B273" s="5">
        <v>151.0</v>
      </c>
      <c r="C273" s="5">
        <v>25.0</v>
      </c>
      <c r="D273" s="5" t="s">
        <v>28</v>
      </c>
      <c r="E273" s="5" t="s">
        <v>30</v>
      </c>
      <c r="F273" s="5" t="s">
        <v>37</v>
      </c>
      <c r="G273" s="5">
        <v>4.0</v>
      </c>
      <c r="H273" s="5">
        <v>0.02831</v>
      </c>
      <c r="I273" s="5" t="s">
        <v>76</v>
      </c>
      <c r="J273" s="5" t="s">
        <v>31</v>
      </c>
      <c r="K273" s="5" t="s">
        <v>36</v>
      </c>
      <c r="L273" s="5" t="s">
        <v>36</v>
      </c>
      <c r="M273" s="5" t="s">
        <v>36</v>
      </c>
      <c r="N273" s="5" t="s">
        <v>29</v>
      </c>
      <c r="O273" s="7"/>
    </row>
    <row r="274">
      <c r="A274" s="4">
        <v>41793.0</v>
      </c>
      <c r="B274" s="5">
        <v>220.0</v>
      </c>
      <c r="C274" s="5">
        <v>25.0</v>
      </c>
      <c r="D274" s="5" t="s">
        <v>39</v>
      </c>
      <c r="E274" s="5" t="s">
        <v>30</v>
      </c>
      <c r="F274" s="5" t="s">
        <v>26</v>
      </c>
      <c r="G274" s="5">
        <v>4.0</v>
      </c>
      <c r="H274" s="5">
        <v>0.02149</v>
      </c>
      <c r="I274" s="5" t="s">
        <v>27</v>
      </c>
      <c r="J274" s="5" t="s">
        <v>31</v>
      </c>
      <c r="K274" s="5" t="s">
        <v>36</v>
      </c>
      <c r="L274" s="5" t="s">
        <v>29</v>
      </c>
      <c r="M274" s="5" t="s">
        <v>29</v>
      </c>
      <c r="N274" s="5" t="s">
        <v>36</v>
      </c>
      <c r="O274" s="5" t="s">
        <v>47</v>
      </c>
    </row>
    <row r="275">
      <c r="A275" s="4">
        <v>41787.0</v>
      </c>
      <c r="B275" s="5">
        <v>153.0</v>
      </c>
      <c r="C275" s="5">
        <v>25.0</v>
      </c>
      <c r="D275" s="5" t="s">
        <v>39</v>
      </c>
      <c r="E275" s="5" t="s">
        <v>30</v>
      </c>
      <c r="F275" s="5" t="s">
        <v>25</v>
      </c>
      <c r="G275" s="5">
        <v>11.0</v>
      </c>
      <c r="H275" s="5">
        <v>0.03408</v>
      </c>
      <c r="I275" s="5" t="s">
        <v>35</v>
      </c>
      <c r="J275" s="5" t="s">
        <v>31</v>
      </c>
      <c r="K275" s="5" t="s">
        <v>36</v>
      </c>
      <c r="L275" s="5" t="s">
        <v>29</v>
      </c>
      <c r="M275" s="5" t="s">
        <v>29</v>
      </c>
      <c r="N275" s="5" t="s">
        <v>29</v>
      </c>
      <c r="O275" s="7"/>
    </row>
    <row r="276">
      <c r="A276" s="4">
        <v>41787.0</v>
      </c>
      <c r="B276" s="5">
        <v>154.0</v>
      </c>
      <c r="C276" s="5">
        <v>25.0</v>
      </c>
      <c r="D276" s="5" t="s">
        <v>39</v>
      </c>
      <c r="E276" s="5" t="s">
        <v>30</v>
      </c>
      <c r="F276" s="5" t="s">
        <v>37</v>
      </c>
      <c r="G276" s="5">
        <v>3.0</v>
      </c>
      <c r="H276" s="5">
        <v>0.03458</v>
      </c>
      <c r="I276" s="5">
        <v>2.0</v>
      </c>
      <c r="J276" s="5" t="s">
        <v>31</v>
      </c>
      <c r="K276" s="5" t="s">
        <v>36</v>
      </c>
      <c r="L276" s="5" t="s">
        <v>29</v>
      </c>
      <c r="M276" s="5" t="s">
        <v>36</v>
      </c>
      <c r="N276" s="5" t="s">
        <v>29</v>
      </c>
      <c r="O276" s="5" t="s">
        <v>93</v>
      </c>
    </row>
    <row r="277">
      <c r="A277" s="4">
        <v>41793.0</v>
      </c>
      <c r="B277" s="5">
        <v>219.0</v>
      </c>
      <c r="C277" s="5">
        <v>25.0</v>
      </c>
      <c r="D277" s="5" t="s">
        <v>39</v>
      </c>
      <c r="E277" s="5" t="s">
        <v>30</v>
      </c>
      <c r="F277" s="5" t="s">
        <v>34</v>
      </c>
      <c r="G277" s="5">
        <v>5.0</v>
      </c>
      <c r="H277" s="5">
        <v>0.02615</v>
      </c>
      <c r="I277" s="5" t="s">
        <v>27</v>
      </c>
      <c r="J277" s="5" t="s">
        <v>31</v>
      </c>
      <c r="K277" s="5" t="s">
        <v>36</v>
      </c>
      <c r="L277" s="5" t="s">
        <v>29</v>
      </c>
      <c r="M277" s="5" t="s">
        <v>29</v>
      </c>
      <c r="N277" s="5" t="s">
        <v>29</v>
      </c>
      <c r="O277" s="7"/>
    </row>
    <row r="278">
      <c r="A278" s="4">
        <v>41732.0</v>
      </c>
      <c r="B278" s="5">
        <v>37.0</v>
      </c>
      <c r="C278" s="5">
        <v>26.0</v>
      </c>
      <c r="D278" s="5" t="s">
        <v>28</v>
      </c>
      <c r="E278" s="5" t="s">
        <v>40</v>
      </c>
      <c r="F278" s="5" t="s">
        <v>26</v>
      </c>
      <c r="G278" s="5">
        <v>5.0</v>
      </c>
      <c r="H278" s="5">
        <v>0.04571</v>
      </c>
      <c r="I278" s="5">
        <v>2.0</v>
      </c>
      <c r="J278" s="5" t="s">
        <v>31</v>
      </c>
      <c r="K278" s="5" t="s">
        <v>36</v>
      </c>
      <c r="L278" s="5" t="s">
        <v>29</v>
      </c>
      <c r="M278" s="5" t="s">
        <v>29</v>
      </c>
      <c r="N278" s="5" t="s">
        <v>29</v>
      </c>
      <c r="O278" s="8" t="s">
        <v>122</v>
      </c>
    </row>
    <row r="279">
      <c r="A279" s="4">
        <v>41736.0</v>
      </c>
      <c r="B279" s="5">
        <v>52.0</v>
      </c>
      <c r="C279" s="5">
        <v>26.0</v>
      </c>
      <c r="D279" s="5" t="s">
        <v>28</v>
      </c>
      <c r="E279" s="5" t="s">
        <v>40</v>
      </c>
      <c r="F279" s="5" t="s">
        <v>25</v>
      </c>
      <c r="G279" s="5">
        <v>8.0</v>
      </c>
      <c r="H279" s="5">
        <v>0.03582</v>
      </c>
      <c r="I279" s="5" t="s">
        <v>38</v>
      </c>
      <c r="J279" s="5" t="s">
        <v>31</v>
      </c>
      <c r="K279" s="5" t="s">
        <v>36</v>
      </c>
      <c r="L279" s="5" t="s">
        <v>29</v>
      </c>
      <c r="M279" s="5" t="s">
        <v>29</v>
      </c>
      <c r="N279" s="5" t="s">
        <v>36</v>
      </c>
      <c r="O279" s="5" t="s">
        <v>47</v>
      </c>
    </row>
    <row r="280" hidden="1">
      <c r="A280" s="4">
        <v>41729.0</v>
      </c>
      <c r="B280" s="5">
        <v>35.0</v>
      </c>
      <c r="C280" s="5">
        <v>26.0</v>
      </c>
      <c r="D280" s="5" t="s">
        <v>39</v>
      </c>
      <c r="E280" s="5" t="s">
        <v>40</v>
      </c>
      <c r="F280" s="5" t="s">
        <v>34</v>
      </c>
      <c r="G280" s="5">
        <v>6.0</v>
      </c>
      <c r="H280" s="5">
        <v>0.0228</v>
      </c>
      <c r="I280" s="5">
        <v>1.0</v>
      </c>
      <c r="J280" s="5" t="s">
        <v>28</v>
      </c>
      <c r="K280" s="5" t="s">
        <v>29</v>
      </c>
      <c r="L280" s="5" t="s">
        <v>29</v>
      </c>
      <c r="M280" s="5" t="s">
        <v>29</v>
      </c>
      <c r="N280" s="5" t="s">
        <v>29</v>
      </c>
      <c r="O280" s="5" t="s">
        <v>55</v>
      </c>
    </row>
    <row r="281" hidden="1">
      <c r="A281" s="4">
        <v>41732.0</v>
      </c>
      <c r="B281" s="5">
        <v>37.0</v>
      </c>
      <c r="C281" s="5">
        <v>26.0</v>
      </c>
      <c r="D281" s="5" t="s">
        <v>28</v>
      </c>
      <c r="E281" s="5" t="s">
        <v>24</v>
      </c>
      <c r="F281" s="5" t="s">
        <v>26</v>
      </c>
      <c r="G281" s="5">
        <v>5.0</v>
      </c>
      <c r="H281" s="5">
        <v>0.02449</v>
      </c>
      <c r="I281" s="5">
        <v>1.0</v>
      </c>
      <c r="J281" s="5" t="s">
        <v>28</v>
      </c>
      <c r="K281" s="5" t="s">
        <v>36</v>
      </c>
      <c r="L281" s="5" t="s">
        <v>29</v>
      </c>
      <c r="M281" s="5" t="s">
        <v>29</v>
      </c>
      <c r="N281" s="5" t="s">
        <v>29</v>
      </c>
      <c r="O281" s="5" t="s">
        <v>41</v>
      </c>
    </row>
    <row r="282" hidden="1">
      <c r="A282" s="4">
        <v>41732.0</v>
      </c>
      <c r="B282" s="5">
        <v>38.0</v>
      </c>
      <c r="C282" s="5">
        <v>26.0</v>
      </c>
      <c r="D282" s="5" t="s">
        <v>39</v>
      </c>
      <c r="E282" s="5" t="s">
        <v>40</v>
      </c>
      <c r="F282" s="5" t="s">
        <v>37</v>
      </c>
      <c r="G282" s="5">
        <v>4.0</v>
      </c>
      <c r="H282" s="5">
        <v>0.0193</v>
      </c>
      <c r="I282" s="5">
        <v>1.0</v>
      </c>
      <c r="J282" s="5" t="s">
        <v>28</v>
      </c>
      <c r="K282" s="5" t="s">
        <v>36</v>
      </c>
      <c r="L282" s="5" t="s">
        <v>29</v>
      </c>
      <c r="M282" s="5" t="s">
        <v>29</v>
      </c>
      <c r="N282" s="5" t="s">
        <v>29</v>
      </c>
      <c r="O282" s="5" t="s">
        <v>41</v>
      </c>
    </row>
    <row r="283" hidden="1">
      <c r="A283" s="4">
        <v>41732.0</v>
      </c>
      <c r="B283" s="5">
        <v>40.0</v>
      </c>
      <c r="C283" s="5">
        <v>26.0</v>
      </c>
      <c r="D283" s="5" t="s">
        <v>39</v>
      </c>
      <c r="E283" s="5" t="s">
        <v>40</v>
      </c>
      <c r="F283" s="5" t="s">
        <v>24</v>
      </c>
      <c r="G283" s="5">
        <v>12.0</v>
      </c>
      <c r="H283" s="5">
        <v>0.03041</v>
      </c>
      <c r="I283" s="5">
        <v>1.0</v>
      </c>
      <c r="J283" s="5" t="s">
        <v>28</v>
      </c>
      <c r="K283" s="5" t="s">
        <v>36</v>
      </c>
      <c r="L283" s="5" t="s">
        <v>29</v>
      </c>
      <c r="M283" s="5" t="s">
        <v>29</v>
      </c>
      <c r="N283" s="5" t="s">
        <v>29</v>
      </c>
      <c r="O283" s="5" t="s">
        <v>41</v>
      </c>
    </row>
    <row r="284" hidden="1">
      <c r="A284" s="4">
        <v>41736.0</v>
      </c>
      <c r="B284" s="5">
        <v>52.0</v>
      </c>
      <c r="C284" s="5">
        <v>26.0</v>
      </c>
      <c r="D284" s="5" t="s">
        <v>28</v>
      </c>
      <c r="E284" s="5" t="s">
        <v>24</v>
      </c>
      <c r="F284" s="5" t="s">
        <v>25</v>
      </c>
      <c r="G284" s="5">
        <v>8.0</v>
      </c>
      <c r="H284" s="5">
        <v>0.03124</v>
      </c>
      <c r="I284" s="5" t="s">
        <v>38</v>
      </c>
      <c r="J284" s="5" t="s">
        <v>28</v>
      </c>
      <c r="K284" s="5" t="s">
        <v>36</v>
      </c>
      <c r="L284" s="5" t="s">
        <v>29</v>
      </c>
      <c r="M284" s="5" t="s">
        <v>29</v>
      </c>
      <c r="N284" s="5" t="s">
        <v>36</v>
      </c>
      <c r="O284" s="5" t="s">
        <v>47</v>
      </c>
    </row>
    <row r="285" hidden="1">
      <c r="A285" s="4">
        <v>41736.0</v>
      </c>
      <c r="B285" s="5">
        <v>55.0</v>
      </c>
      <c r="C285" s="5">
        <v>26.0</v>
      </c>
      <c r="D285" s="5" t="s">
        <v>39</v>
      </c>
      <c r="E285" s="5" t="s">
        <v>24</v>
      </c>
      <c r="F285" s="5" t="s">
        <v>25</v>
      </c>
      <c r="G285" s="5">
        <v>4.0</v>
      </c>
      <c r="H285" s="5">
        <v>0.01778</v>
      </c>
      <c r="I285" s="5">
        <v>1.0</v>
      </c>
      <c r="J285" s="5" t="s">
        <v>28</v>
      </c>
      <c r="K285" s="5" t="s">
        <v>36</v>
      </c>
      <c r="L285" s="5" t="s">
        <v>36</v>
      </c>
      <c r="M285" s="5" t="s">
        <v>36</v>
      </c>
      <c r="N285" s="5" t="s">
        <v>29</v>
      </c>
      <c r="O285" s="7"/>
    </row>
    <row r="286" hidden="1">
      <c r="A286" s="4">
        <v>41788.0</v>
      </c>
      <c r="B286" s="5">
        <v>180.0</v>
      </c>
      <c r="C286" s="5">
        <v>27.0</v>
      </c>
      <c r="D286" s="5" t="s">
        <v>28</v>
      </c>
      <c r="E286" s="5" t="s">
        <v>24</v>
      </c>
      <c r="F286" s="5" t="s">
        <v>26</v>
      </c>
      <c r="G286" s="5">
        <v>12.0</v>
      </c>
      <c r="H286" s="5">
        <v>0.01568</v>
      </c>
      <c r="I286" s="5">
        <v>1.0</v>
      </c>
      <c r="J286" s="5" t="s">
        <v>28</v>
      </c>
      <c r="K286" s="5" t="s">
        <v>29</v>
      </c>
      <c r="L286" s="5" t="s">
        <v>29</v>
      </c>
      <c r="M286" s="5" t="s">
        <v>29</v>
      </c>
      <c r="N286" s="5" t="s">
        <v>36</v>
      </c>
      <c r="O286" s="5" t="s">
        <v>97</v>
      </c>
    </row>
    <row r="287" hidden="1">
      <c r="A287" s="4">
        <v>41788.0</v>
      </c>
      <c r="B287" s="5">
        <v>181.0</v>
      </c>
      <c r="C287" s="5">
        <v>27.0</v>
      </c>
      <c r="D287" s="5" t="s">
        <v>28</v>
      </c>
      <c r="E287" s="5" t="s">
        <v>24</v>
      </c>
      <c r="F287" s="5" t="s">
        <v>34</v>
      </c>
      <c r="G287" s="5">
        <v>2.0</v>
      </c>
      <c r="H287" s="5">
        <v>0.01784</v>
      </c>
      <c r="I287" s="5" t="s">
        <v>46</v>
      </c>
      <c r="J287" s="5" t="s">
        <v>28</v>
      </c>
      <c r="K287" s="5" t="s">
        <v>36</v>
      </c>
      <c r="L287" s="5" t="s">
        <v>29</v>
      </c>
      <c r="M287" s="5" t="s">
        <v>29</v>
      </c>
      <c r="N287" s="5" t="s">
        <v>29</v>
      </c>
      <c r="O287" s="7"/>
    </row>
    <row r="288" hidden="1">
      <c r="A288" s="4">
        <v>41788.0</v>
      </c>
      <c r="B288" s="5">
        <v>182.0</v>
      </c>
      <c r="C288" s="5">
        <v>27.0</v>
      </c>
      <c r="D288" s="5" t="s">
        <v>28</v>
      </c>
      <c r="E288" s="5" t="s">
        <v>24</v>
      </c>
      <c r="F288" s="5" t="s">
        <v>25</v>
      </c>
      <c r="G288" s="5" t="s">
        <v>24</v>
      </c>
      <c r="H288" s="5">
        <v>0.01729</v>
      </c>
      <c r="I288" s="5" t="s">
        <v>27</v>
      </c>
      <c r="J288" s="5" t="s">
        <v>28</v>
      </c>
      <c r="K288" s="5" t="s">
        <v>29</v>
      </c>
      <c r="L288" s="5" t="s">
        <v>36</v>
      </c>
      <c r="M288" s="5" t="s">
        <v>36</v>
      </c>
      <c r="N288" s="5" t="s">
        <v>29</v>
      </c>
      <c r="O288" s="8" t="s">
        <v>98</v>
      </c>
    </row>
    <row r="289" hidden="1">
      <c r="A289" s="4">
        <v>41789.0</v>
      </c>
      <c r="B289" s="5">
        <v>183.0</v>
      </c>
      <c r="C289" s="5">
        <v>27.0</v>
      </c>
      <c r="D289" s="5" t="s">
        <v>28</v>
      </c>
      <c r="E289" s="5" t="s">
        <v>24</v>
      </c>
      <c r="F289" s="5" t="s">
        <v>37</v>
      </c>
      <c r="G289" s="5" t="s">
        <v>24</v>
      </c>
      <c r="H289" s="5">
        <v>0.01459</v>
      </c>
      <c r="I289" s="5">
        <v>1.0</v>
      </c>
      <c r="J289" s="5" t="s">
        <v>28</v>
      </c>
      <c r="K289" s="5" t="s">
        <v>36</v>
      </c>
      <c r="L289" s="5" t="s">
        <v>29</v>
      </c>
      <c r="M289" s="5" t="s">
        <v>29</v>
      </c>
      <c r="N289" s="7"/>
      <c r="O289" s="7"/>
    </row>
    <row r="290" hidden="1">
      <c r="A290" s="4">
        <v>41789.0</v>
      </c>
      <c r="B290" s="5">
        <v>184.0</v>
      </c>
      <c r="C290" s="5">
        <v>27.0</v>
      </c>
      <c r="D290" s="5" t="s">
        <v>39</v>
      </c>
      <c r="E290" s="5" t="s">
        <v>30</v>
      </c>
      <c r="F290" s="5" t="s">
        <v>26</v>
      </c>
      <c r="G290" s="5" t="s">
        <v>24</v>
      </c>
      <c r="H290" s="5">
        <v>0.01622</v>
      </c>
      <c r="I290" s="5">
        <v>1.0</v>
      </c>
      <c r="J290" s="5" t="s">
        <v>28</v>
      </c>
      <c r="K290" s="5" t="s">
        <v>36</v>
      </c>
      <c r="L290" s="5" t="s">
        <v>29</v>
      </c>
      <c r="M290" s="5" t="s">
        <v>29</v>
      </c>
      <c r="N290" s="7"/>
      <c r="O290" s="5"/>
    </row>
    <row r="291" hidden="1">
      <c r="A291" s="4">
        <v>41789.0</v>
      </c>
      <c r="B291" s="5">
        <v>185.0</v>
      </c>
      <c r="C291" s="5">
        <v>27.0</v>
      </c>
      <c r="D291" s="5" t="s">
        <v>39</v>
      </c>
      <c r="E291" s="5" t="s">
        <v>30</v>
      </c>
      <c r="F291" s="5" t="s">
        <v>34</v>
      </c>
      <c r="G291" s="5" t="s">
        <v>24</v>
      </c>
      <c r="H291" s="5">
        <v>0.01448</v>
      </c>
      <c r="I291" s="5">
        <v>1.0</v>
      </c>
      <c r="J291" s="5" t="s">
        <v>28</v>
      </c>
      <c r="K291" s="5" t="s">
        <v>36</v>
      </c>
      <c r="L291" s="5" t="s">
        <v>29</v>
      </c>
      <c r="M291" s="5" t="s">
        <v>29</v>
      </c>
      <c r="N291" s="7"/>
      <c r="O291" s="7"/>
    </row>
    <row r="292">
      <c r="A292" s="4">
        <v>41736.0</v>
      </c>
      <c r="B292" s="5">
        <v>53.0</v>
      </c>
      <c r="C292" s="5">
        <v>26.0</v>
      </c>
      <c r="D292" s="5" t="s">
        <v>28</v>
      </c>
      <c r="E292" s="5" t="s">
        <v>40</v>
      </c>
      <c r="F292" s="5" t="s">
        <v>37</v>
      </c>
      <c r="G292" s="5">
        <v>9.0</v>
      </c>
      <c r="H292" s="5">
        <v>0.03151</v>
      </c>
      <c r="I292" s="5" t="s">
        <v>35</v>
      </c>
      <c r="J292" s="5" t="s">
        <v>31</v>
      </c>
      <c r="K292" s="5" t="s">
        <v>36</v>
      </c>
      <c r="L292" s="5" t="s">
        <v>29</v>
      </c>
      <c r="M292" s="5" t="s">
        <v>29</v>
      </c>
      <c r="N292" s="5" t="s">
        <v>29</v>
      </c>
      <c r="O292" s="5" t="s">
        <v>101</v>
      </c>
    </row>
    <row r="293" hidden="1">
      <c r="A293" s="4">
        <v>41789.0</v>
      </c>
      <c r="B293" s="5">
        <v>186.0</v>
      </c>
      <c r="C293" s="5">
        <v>27.0</v>
      </c>
      <c r="D293" s="5" t="s">
        <v>39</v>
      </c>
      <c r="E293" s="5" t="s">
        <v>30</v>
      </c>
      <c r="F293" s="5" t="s">
        <v>25</v>
      </c>
      <c r="G293" s="5">
        <v>13.0</v>
      </c>
      <c r="H293" s="5">
        <v>0.02717</v>
      </c>
      <c r="I293" s="5" t="s">
        <v>27</v>
      </c>
      <c r="J293" s="5" t="s">
        <v>28</v>
      </c>
      <c r="K293" s="5" t="s">
        <v>36</v>
      </c>
      <c r="L293" s="5" t="s">
        <v>29</v>
      </c>
      <c r="M293" s="5" t="s">
        <v>29</v>
      </c>
      <c r="N293" s="7"/>
      <c r="O293" s="5" t="s">
        <v>79</v>
      </c>
    </row>
    <row r="294">
      <c r="A294" s="4">
        <v>41729.0</v>
      </c>
      <c r="B294" s="5">
        <v>36.0</v>
      </c>
      <c r="C294" s="5">
        <v>26.0</v>
      </c>
      <c r="D294" s="5" t="s">
        <v>28</v>
      </c>
      <c r="E294" s="5" t="s">
        <v>40</v>
      </c>
      <c r="F294" s="5" t="s">
        <v>34</v>
      </c>
      <c r="G294" s="5">
        <v>8.0</v>
      </c>
      <c r="H294" s="5">
        <v>0.03553</v>
      </c>
      <c r="I294" s="5" t="s">
        <v>35</v>
      </c>
      <c r="J294" s="5" t="s">
        <v>31</v>
      </c>
      <c r="K294" s="5" t="s">
        <v>36</v>
      </c>
      <c r="L294" s="5" t="s">
        <v>29</v>
      </c>
      <c r="M294" s="5" t="s">
        <v>29</v>
      </c>
      <c r="N294" s="5" t="s">
        <v>29</v>
      </c>
      <c r="O294" s="5" t="s">
        <v>128</v>
      </c>
    </row>
    <row r="295" hidden="1">
      <c r="A295" s="4">
        <v>41789.0</v>
      </c>
      <c r="B295" s="5">
        <v>187.0</v>
      </c>
      <c r="C295" s="5">
        <v>27.0</v>
      </c>
      <c r="D295" s="5" t="s">
        <v>39</v>
      </c>
      <c r="E295" s="5" t="s">
        <v>30</v>
      </c>
      <c r="F295" s="5" t="s">
        <v>37</v>
      </c>
      <c r="G295" s="5">
        <v>10.0</v>
      </c>
      <c r="H295" s="5">
        <v>0.03704</v>
      </c>
      <c r="I295" s="5" t="s">
        <v>27</v>
      </c>
      <c r="J295" s="5" t="s">
        <v>28</v>
      </c>
      <c r="K295" s="5" t="s">
        <v>36</v>
      </c>
      <c r="L295" s="5" t="s">
        <v>29</v>
      </c>
      <c r="M295" s="5" t="s">
        <v>29</v>
      </c>
      <c r="N295" s="5" t="s">
        <v>29</v>
      </c>
      <c r="O295" s="5" t="s">
        <v>100</v>
      </c>
    </row>
    <row r="296">
      <c r="A296" s="4">
        <v>41732.0</v>
      </c>
      <c r="B296" s="5">
        <v>40.0</v>
      </c>
      <c r="C296" s="5">
        <v>26.0</v>
      </c>
      <c r="D296" s="5" t="s">
        <v>39</v>
      </c>
      <c r="E296" s="5" t="s">
        <v>40</v>
      </c>
      <c r="F296" s="5" t="s">
        <v>26</v>
      </c>
      <c r="G296" s="5">
        <v>12.0</v>
      </c>
      <c r="H296" s="5">
        <v>0.05647</v>
      </c>
      <c r="I296" s="5">
        <v>2.0</v>
      </c>
      <c r="J296" s="5" t="s">
        <v>31</v>
      </c>
      <c r="K296" s="5" t="s">
        <v>36</v>
      </c>
      <c r="L296" s="5" t="s">
        <v>29</v>
      </c>
      <c r="M296" s="5" t="s">
        <v>29</v>
      </c>
      <c r="N296" s="5" t="s">
        <v>29</v>
      </c>
      <c r="O296" s="5" t="s">
        <v>41</v>
      </c>
    </row>
    <row r="297">
      <c r="A297" s="4">
        <v>41729.0</v>
      </c>
      <c r="B297" s="5">
        <v>35.0</v>
      </c>
      <c r="C297" s="5">
        <v>26.0</v>
      </c>
      <c r="D297" s="5" t="s">
        <v>39</v>
      </c>
      <c r="E297" s="5" t="s">
        <v>40</v>
      </c>
      <c r="F297" s="5" t="s">
        <v>34</v>
      </c>
      <c r="G297" s="5">
        <v>12.0</v>
      </c>
      <c r="H297" s="5">
        <v>0.04847</v>
      </c>
      <c r="I297" s="5">
        <v>2.0</v>
      </c>
      <c r="J297" s="5" t="s">
        <v>31</v>
      </c>
      <c r="K297" s="5" t="s">
        <v>29</v>
      </c>
      <c r="L297" s="5" t="s">
        <v>29</v>
      </c>
      <c r="M297" s="5" t="s">
        <v>36</v>
      </c>
      <c r="N297" s="5" t="s">
        <v>29</v>
      </c>
      <c r="O297" s="5" t="s">
        <v>55</v>
      </c>
    </row>
    <row r="298">
      <c r="A298" s="4">
        <v>41736.0</v>
      </c>
      <c r="B298" s="5">
        <v>55.0</v>
      </c>
      <c r="C298" s="5">
        <v>26.0</v>
      </c>
      <c r="D298" s="5" t="s">
        <v>39</v>
      </c>
      <c r="E298" s="5" t="s">
        <v>40</v>
      </c>
      <c r="F298" s="5" t="s">
        <v>25</v>
      </c>
      <c r="G298" s="5">
        <v>4.0</v>
      </c>
      <c r="H298" s="5">
        <v>0.02848</v>
      </c>
      <c r="I298" s="5">
        <v>2.0</v>
      </c>
      <c r="J298" s="5" t="s">
        <v>31</v>
      </c>
      <c r="K298" s="5" t="s">
        <v>36</v>
      </c>
      <c r="L298" s="5" t="s">
        <v>36</v>
      </c>
      <c r="M298" s="5" t="s">
        <v>36</v>
      </c>
      <c r="N298" s="5" t="s">
        <v>29</v>
      </c>
      <c r="O298" s="7"/>
    </row>
    <row r="299">
      <c r="A299" s="4">
        <v>41732.0</v>
      </c>
      <c r="B299" s="5">
        <v>38.0</v>
      </c>
      <c r="C299" s="5">
        <v>26.0</v>
      </c>
      <c r="D299" s="5" t="s">
        <v>39</v>
      </c>
      <c r="E299" s="5" t="s">
        <v>40</v>
      </c>
      <c r="F299" s="5" t="s">
        <v>37</v>
      </c>
      <c r="G299" s="5">
        <v>4.0</v>
      </c>
      <c r="H299" s="5">
        <v>0.0307</v>
      </c>
      <c r="I299" s="5">
        <v>2.0</v>
      </c>
      <c r="J299" s="5" t="s">
        <v>31</v>
      </c>
      <c r="K299" s="5" t="s">
        <v>36</v>
      </c>
      <c r="L299" s="5" t="s">
        <v>29</v>
      </c>
      <c r="M299" s="5" t="s">
        <v>29</v>
      </c>
      <c r="N299" s="5" t="s">
        <v>29</v>
      </c>
      <c r="O299" s="5" t="s">
        <v>41</v>
      </c>
    </row>
    <row r="300">
      <c r="A300" s="4">
        <v>41788.0</v>
      </c>
      <c r="B300" s="5">
        <v>180.0</v>
      </c>
      <c r="C300" s="5">
        <v>27.0</v>
      </c>
      <c r="D300" s="5" t="s">
        <v>28</v>
      </c>
      <c r="E300" s="5" t="s">
        <v>30</v>
      </c>
      <c r="F300" s="5" t="s">
        <v>26</v>
      </c>
      <c r="G300" s="5">
        <v>12.0</v>
      </c>
      <c r="H300" s="5">
        <v>0.03293</v>
      </c>
      <c r="I300" s="5">
        <v>2.0</v>
      </c>
      <c r="J300" s="5" t="s">
        <v>31</v>
      </c>
      <c r="K300" s="5" t="s">
        <v>29</v>
      </c>
      <c r="L300" s="5" t="s">
        <v>29</v>
      </c>
      <c r="M300" s="5" t="s">
        <v>29</v>
      </c>
      <c r="N300" s="5" t="s">
        <v>36</v>
      </c>
      <c r="O300" s="5" t="s">
        <v>97</v>
      </c>
    </row>
    <row r="301">
      <c r="A301" s="4">
        <v>41788.0</v>
      </c>
      <c r="B301" s="5">
        <v>181.0</v>
      </c>
      <c r="C301" s="5">
        <v>27.0</v>
      </c>
      <c r="D301" s="5" t="s">
        <v>28</v>
      </c>
      <c r="E301" s="5" t="s">
        <v>30</v>
      </c>
      <c r="F301" s="5" t="s">
        <v>34</v>
      </c>
      <c r="G301" s="5">
        <v>2.0</v>
      </c>
      <c r="H301" s="5">
        <v>0.02849</v>
      </c>
      <c r="I301" s="5">
        <v>2.0</v>
      </c>
      <c r="J301" s="5" t="s">
        <v>31</v>
      </c>
      <c r="K301" s="5" t="s">
        <v>36</v>
      </c>
      <c r="L301" s="5" t="s">
        <v>29</v>
      </c>
      <c r="M301" s="5" t="s">
        <v>29</v>
      </c>
      <c r="N301" s="5" t="s">
        <v>29</v>
      </c>
      <c r="O301" s="7"/>
    </row>
    <row r="302">
      <c r="A302" s="4">
        <v>41788.0</v>
      </c>
      <c r="B302" s="5">
        <v>182.0</v>
      </c>
      <c r="C302" s="5">
        <v>27.0</v>
      </c>
      <c r="D302" s="5" t="s">
        <v>28</v>
      </c>
      <c r="E302" s="5" t="s">
        <v>30</v>
      </c>
      <c r="F302" s="5" t="s">
        <v>25</v>
      </c>
      <c r="G302" s="5">
        <v>12.0</v>
      </c>
      <c r="H302" s="5">
        <v>0.02053</v>
      </c>
      <c r="I302" s="5" t="s">
        <v>27</v>
      </c>
      <c r="J302" s="5" t="s">
        <v>31</v>
      </c>
      <c r="K302" s="5" t="s">
        <v>29</v>
      </c>
      <c r="L302" s="5" t="s">
        <v>36</v>
      </c>
      <c r="M302" s="5" t="s">
        <v>36</v>
      </c>
      <c r="N302" s="5" t="s">
        <v>29</v>
      </c>
      <c r="O302" s="8" t="s">
        <v>98</v>
      </c>
    </row>
    <row r="303">
      <c r="A303" s="4">
        <v>41789.0</v>
      </c>
      <c r="B303" s="5">
        <v>183.0</v>
      </c>
      <c r="C303" s="5">
        <v>27.0</v>
      </c>
      <c r="D303" s="5" t="s">
        <v>28</v>
      </c>
      <c r="E303" s="5" t="s">
        <v>30</v>
      </c>
      <c r="F303" s="5" t="s">
        <v>37</v>
      </c>
      <c r="G303" s="5">
        <v>8.0</v>
      </c>
      <c r="H303" s="5">
        <v>0.02828</v>
      </c>
      <c r="I303" s="5">
        <v>2.0</v>
      </c>
      <c r="J303" s="5" t="s">
        <v>31</v>
      </c>
      <c r="K303" s="5" t="s">
        <v>36</v>
      </c>
      <c r="L303" s="5" t="s">
        <v>29</v>
      </c>
      <c r="M303" s="5" t="s">
        <v>29</v>
      </c>
      <c r="N303" s="7"/>
      <c r="O303" s="5" t="s">
        <v>98</v>
      </c>
    </row>
    <row r="304">
      <c r="A304" s="4">
        <v>41789.0</v>
      </c>
      <c r="B304" s="5">
        <v>184.0</v>
      </c>
      <c r="C304" s="5">
        <v>27.0</v>
      </c>
      <c r="D304" s="5" t="s">
        <v>39</v>
      </c>
      <c r="E304" s="5" t="s">
        <v>30</v>
      </c>
      <c r="F304" s="5" t="s">
        <v>26</v>
      </c>
      <c r="G304" s="5">
        <v>15.0</v>
      </c>
      <c r="H304" s="5">
        <v>0.03343</v>
      </c>
      <c r="I304" s="5">
        <v>2.0</v>
      </c>
      <c r="J304" s="5" t="s">
        <v>31</v>
      </c>
      <c r="K304" s="5" t="s">
        <v>36</v>
      </c>
      <c r="L304" s="5" t="s">
        <v>29</v>
      </c>
      <c r="M304" s="5" t="s">
        <v>29</v>
      </c>
      <c r="N304" s="7"/>
      <c r="O304" s="5"/>
    </row>
    <row r="305">
      <c r="A305" s="4">
        <v>41789.0</v>
      </c>
      <c r="B305" s="5">
        <v>185.0</v>
      </c>
      <c r="C305" s="5">
        <v>27.0</v>
      </c>
      <c r="D305" s="5" t="s">
        <v>39</v>
      </c>
      <c r="E305" s="5" t="s">
        <v>30</v>
      </c>
      <c r="F305" s="5" t="s">
        <v>34</v>
      </c>
      <c r="G305" s="5">
        <v>8.0</v>
      </c>
      <c r="H305" s="5">
        <v>0.02917</v>
      </c>
      <c r="I305" s="5">
        <v>2.0</v>
      </c>
      <c r="J305" s="5" t="s">
        <v>31</v>
      </c>
      <c r="K305" s="5" t="s">
        <v>36</v>
      </c>
      <c r="L305" s="5" t="s">
        <v>29</v>
      </c>
      <c r="M305" s="5" t="s">
        <v>29</v>
      </c>
      <c r="N305" s="7"/>
      <c r="O305" s="7"/>
    </row>
    <row r="306">
      <c r="A306" s="4">
        <v>41789.0</v>
      </c>
      <c r="B306" s="5">
        <v>186.0</v>
      </c>
      <c r="C306" s="5">
        <v>27.0</v>
      </c>
      <c r="D306" s="5" t="s">
        <v>39</v>
      </c>
      <c r="E306" s="5" t="s">
        <v>30</v>
      </c>
      <c r="F306" s="5" t="s">
        <v>25</v>
      </c>
      <c r="G306" s="5">
        <v>13.0</v>
      </c>
      <c r="H306" s="5">
        <v>0.02626</v>
      </c>
      <c r="I306" s="5" t="s">
        <v>27</v>
      </c>
      <c r="J306" s="5" t="s">
        <v>31</v>
      </c>
      <c r="K306" s="5" t="s">
        <v>36</v>
      </c>
      <c r="L306" s="5" t="s">
        <v>29</v>
      </c>
      <c r="M306" s="5" t="s">
        <v>29</v>
      </c>
      <c r="N306" s="7"/>
      <c r="O306" s="5" t="s">
        <v>79</v>
      </c>
    </row>
    <row r="307">
      <c r="A307" s="4">
        <v>41789.0</v>
      </c>
      <c r="B307" s="5">
        <v>187.0</v>
      </c>
      <c r="C307" s="5">
        <v>27.0</v>
      </c>
      <c r="D307" s="5" t="s">
        <v>39</v>
      </c>
      <c r="E307" s="5" t="s">
        <v>30</v>
      </c>
      <c r="F307" s="5" t="s">
        <v>37</v>
      </c>
      <c r="G307" s="5">
        <v>10.0</v>
      </c>
      <c r="H307" s="5">
        <v>0.03889</v>
      </c>
      <c r="I307" s="5" t="s">
        <v>27</v>
      </c>
      <c r="J307" s="5" t="s">
        <v>31</v>
      </c>
      <c r="K307" s="5" t="s">
        <v>36</v>
      </c>
      <c r="L307" s="5" t="s">
        <v>29</v>
      </c>
      <c r="M307" s="5" t="s">
        <v>29</v>
      </c>
      <c r="N307" s="5" t="s">
        <v>29</v>
      </c>
      <c r="O307" s="5" t="s">
        <v>100</v>
      </c>
    </row>
    <row r="308">
      <c r="A308" s="4">
        <v>41736.0</v>
      </c>
      <c r="B308" s="5">
        <v>44.0</v>
      </c>
      <c r="C308" s="5">
        <v>31.0</v>
      </c>
      <c r="D308" s="5" t="s">
        <v>28</v>
      </c>
      <c r="E308" s="5" t="s">
        <v>56</v>
      </c>
      <c r="F308" s="5" t="s">
        <v>26</v>
      </c>
      <c r="G308" s="5">
        <v>3.0</v>
      </c>
      <c r="H308" s="5">
        <v>0.02509</v>
      </c>
      <c r="I308" s="5">
        <v>2.0</v>
      </c>
      <c r="J308" s="5" t="s">
        <v>31</v>
      </c>
      <c r="K308" s="5" t="s">
        <v>29</v>
      </c>
      <c r="L308" s="5" t="s">
        <v>29</v>
      </c>
      <c r="M308" s="5" t="s">
        <v>29</v>
      </c>
      <c r="N308" s="5" t="s">
        <v>36</v>
      </c>
      <c r="O308" s="5" t="s">
        <v>61</v>
      </c>
    </row>
    <row r="309">
      <c r="A309" s="4">
        <v>41732.0</v>
      </c>
      <c r="B309" s="5">
        <v>42.0</v>
      </c>
      <c r="C309" s="5">
        <v>31.0</v>
      </c>
      <c r="D309" s="5" t="s">
        <v>28</v>
      </c>
      <c r="E309" s="5" t="s">
        <v>56</v>
      </c>
      <c r="F309" s="5" t="s">
        <v>34</v>
      </c>
      <c r="G309" s="5">
        <v>7.0</v>
      </c>
      <c r="H309" s="5">
        <v>0.0413</v>
      </c>
      <c r="I309" s="5">
        <v>2.0</v>
      </c>
      <c r="J309" s="5" t="s">
        <v>31</v>
      </c>
      <c r="K309" s="5" t="s">
        <v>29</v>
      </c>
      <c r="L309" s="5" t="s">
        <v>29</v>
      </c>
      <c r="M309" s="5" t="s">
        <v>29</v>
      </c>
      <c r="N309" s="5" t="s">
        <v>29</v>
      </c>
      <c r="O309" s="7"/>
    </row>
    <row r="310" hidden="1">
      <c r="A310" s="4">
        <v>41729.0</v>
      </c>
      <c r="B310" s="5">
        <v>31.0</v>
      </c>
      <c r="C310" s="5">
        <v>31.0</v>
      </c>
      <c r="D310" s="5" t="s">
        <v>50</v>
      </c>
      <c r="E310" s="5" t="s">
        <v>50</v>
      </c>
      <c r="F310" s="5" t="s">
        <v>37</v>
      </c>
      <c r="G310" s="5">
        <v>7.0</v>
      </c>
      <c r="H310" s="5">
        <v>0.01962</v>
      </c>
      <c r="I310" s="5">
        <v>1.0</v>
      </c>
      <c r="J310" s="5" t="s">
        <v>28</v>
      </c>
      <c r="K310" s="5" t="s">
        <v>36</v>
      </c>
      <c r="L310" s="5" t="s">
        <v>29</v>
      </c>
      <c r="M310" s="5" t="s">
        <v>29</v>
      </c>
      <c r="N310" s="5" t="s">
        <v>29</v>
      </c>
      <c r="O310" s="5" t="s">
        <v>52</v>
      </c>
    </row>
    <row r="311" hidden="1">
      <c r="A311" s="4">
        <v>41732.0</v>
      </c>
      <c r="B311" s="5">
        <v>39.0</v>
      </c>
      <c r="C311" s="5">
        <v>31.0</v>
      </c>
      <c r="D311" s="5" t="s">
        <v>39</v>
      </c>
      <c r="E311" s="5" t="s">
        <v>56</v>
      </c>
      <c r="F311" s="5" t="s">
        <v>26</v>
      </c>
      <c r="G311" s="5">
        <v>7.0</v>
      </c>
      <c r="H311" s="5">
        <v>0.01946</v>
      </c>
      <c r="I311" s="5">
        <v>1.0</v>
      </c>
      <c r="J311" s="5" t="s">
        <v>28</v>
      </c>
      <c r="K311" s="5" t="s">
        <v>29</v>
      </c>
      <c r="L311" s="5" t="s">
        <v>29</v>
      </c>
      <c r="M311" s="5" t="s">
        <v>29</v>
      </c>
      <c r="N311" s="5" t="s">
        <v>29</v>
      </c>
      <c r="O311" s="7"/>
    </row>
    <row r="312" hidden="1">
      <c r="A312" s="4">
        <v>41732.0</v>
      </c>
      <c r="B312" s="5">
        <v>41.0</v>
      </c>
      <c r="C312" s="5">
        <v>31.0</v>
      </c>
      <c r="D312" s="5" t="s">
        <v>28</v>
      </c>
      <c r="E312" s="5" t="s">
        <v>24</v>
      </c>
      <c r="F312" s="5" t="s">
        <v>25</v>
      </c>
      <c r="G312" s="5">
        <v>11.0</v>
      </c>
      <c r="H312" s="5">
        <v>0.01837</v>
      </c>
      <c r="I312" s="5">
        <v>1.0</v>
      </c>
      <c r="J312" s="5" t="s">
        <v>28</v>
      </c>
      <c r="K312" s="5" t="s">
        <v>29</v>
      </c>
      <c r="L312" s="5" t="s">
        <v>29</v>
      </c>
      <c r="M312" s="5" t="s">
        <v>29</v>
      </c>
      <c r="N312" s="5" t="s">
        <v>29</v>
      </c>
      <c r="O312" s="5" t="s">
        <v>58</v>
      </c>
    </row>
    <row r="313" hidden="1">
      <c r="A313" s="4">
        <v>41732.0</v>
      </c>
      <c r="B313" s="5">
        <v>42.0</v>
      </c>
      <c r="C313" s="5">
        <v>31.0</v>
      </c>
      <c r="D313" s="5" t="s">
        <v>28</v>
      </c>
      <c r="E313" s="5" t="s">
        <v>24</v>
      </c>
      <c r="F313" s="5" t="s">
        <v>34</v>
      </c>
      <c r="G313" s="5">
        <v>7.0</v>
      </c>
      <c r="H313" s="5">
        <v>0.01635</v>
      </c>
      <c r="I313" s="5">
        <v>1.0</v>
      </c>
      <c r="J313" s="5" t="s">
        <v>28</v>
      </c>
      <c r="K313" s="5" t="s">
        <v>29</v>
      </c>
      <c r="L313" s="5" t="s">
        <v>29</v>
      </c>
      <c r="M313" s="5" t="s">
        <v>29</v>
      </c>
      <c r="N313" s="5" t="s">
        <v>29</v>
      </c>
      <c r="O313" s="7"/>
    </row>
    <row r="314" hidden="1">
      <c r="A314" s="4">
        <v>41736.0</v>
      </c>
      <c r="B314" s="5">
        <v>43.0</v>
      </c>
      <c r="C314" s="5">
        <v>31.0</v>
      </c>
      <c r="D314" s="5" t="s">
        <v>39</v>
      </c>
      <c r="E314" s="5" t="s">
        <v>24</v>
      </c>
      <c r="F314" s="5" t="s">
        <v>34</v>
      </c>
      <c r="G314" s="5" t="s">
        <v>24</v>
      </c>
      <c r="H314" s="5">
        <v>0.01719</v>
      </c>
      <c r="I314" s="5">
        <v>1.0</v>
      </c>
      <c r="J314" s="5" t="s">
        <v>28</v>
      </c>
      <c r="K314" s="5" t="s">
        <v>29</v>
      </c>
      <c r="L314" s="5" t="s">
        <v>29</v>
      </c>
      <c r="M314" s="5" t="s">
        <v>36</v>
      </c>
      <c r="N314" s="5" t="s">
        <v>29</v>
      </c>
      <c r="O314" s="5" t="s">
        <v>60</v>
      </c>
    </row>
    <row r="315" hidden="1">
      <c r="A315" s="4">
        <v>41736.0</v>
      </c>
      <c r="B315" s="5">
        <v>44.0</v>
      </c>
      <c r="C315" s="5">
        <v>31.0</v>
      </c>
      <c r="D315" s="5" t="s">
        <v>28</v>
      </c>
      <c r="E315" s="5" t="s">
        <v>24</v>
      </c>
      <c r="F315" s="5" t="s">
        <v>26</v>
      </c>
      <c r="G315" s="5">
        <v>12.0</v>
      </c>
      <c r="H315" s="5">
        <v>0.01569</v>
      </c>
      <c r="I315" s="5">
        <v>1.0</v>
      </c>
      <c r="J315" s="5" t="s">
        <v>28</v>
      </c>
      <c r="K315" s="5" t="s">
        <v>29</v>
      </c>
      <c r="L315" s="5" t="s">
        <v>29</v>
      </c>
      <c r="M315" s="5" t="s">
        <v>29</v>
      </c>
      <c r="N315" s="5" t="s">
        <v>36</v>
      </c>
      <c r="O315" s="5" t="s">
        <v>61</v>
      </c>
    </row>
    <row r="316" hidden="1">
      <c r="A316" s="4">
        <v>41736.0</v>
      </c>
      <c r="B316" s="5">
        <v>45.0</v>
      </c>
      <c r="C316" s="5">
        <v>31.0</v>
      </c>
      <c r="D316" s="5" t="s">
        <v>39</v>
      </c>
      <c r="E316" s="5" t="s">
        <v>24</v>
      </c>
      <c r="F316" s="5" t="s">
        <v>37</v>
      </c>
      <c r="G316" s="5">
        <v>11.0</v>
      </c>
      <c r="H316" s="5">
        <v>0.02209</v>
      </c>
      <c r="I316" s="5">
        <v>1.0</v>
      </c>
      <c r="J316" s="5" t="s">
        <v>28</v>
      </c>
      <c r="K316" s="5" t="s">
        <v>29</v>
      </c>
      <c r="L316" s="5" t="s">
        <v>29</v>
      </c>
      <c r="M316" s="5" t="s">
        <v>29</v>
      </c>
      <c r="N316" s="5" t="s">
        <v>29</v>
      </c>
      <c r="O316" s="7"/>
    </row>
    <row r="317" hidden="1">
      <c r="A317" s="4">
        <v>41736.0</v>
      </c>
      <c r="B317" s="5">
        <v>46.0</v>
      </c>
      <c r="C317" s="5">
        <v>31.0</v>
      </c>
      <c r="D317" s="5" t="s">
        <v>39</v>
      </c>
      <c r="E317" s="5" t="s">
        <v>24</v>
      </c>
      <c r="F317" s="5" t="s">
        <v>25</v>
      </c>
      <c r="G317" s="5">
        <v>3.0</v>
      </c>
      <c r="H317" s="5">
        <v>0.01932</v>
      </c>
      <c r="I317" s="5">
        <v>1.0</v>
      </c>
      <c r="J317" s="5" t="s">
        <v>28</v>
      </c>
      <c r="K317" s="5" t="s">
        <v>29</v>
      </c>
      <c r="L317" s="5" t="s">
        <v>29</v>
      </c>
      <c r="M317" s="5" t="s">
        <v>29</v>
      </c>
      <c r="N317" s="5" t="s">
        <v>29</v>
      </c>
      <c r="O317" s="7"/>
    </row>
    <row r="318" hidden="1">
      <c r="A318" s="4">
        <v>41793.0</v>
      </c>
      <c r="B318" s="5">
        <v>208.0</v>
      </c>
      <c r="C318" s="5">
        <v>33.0</v>
      </c>
      <c r="D318" s="5" t="s">
        <v>39</v>
      </c>
      <c r="E318" s="5" t="s">
        <v>30</v>
      </c>
      <c r="F318" s="5" t="s">
        <v>25</v>
      </c>
      <c r="G318" s="5">
        <v>7.0</v>
      </c>
      <c r="H318" s="5">
        <v>0.03902</v>
      </c>
      <c r="I318" s="5" t="s">
        <v>35</v>
      </c>
      <c r="J318" s="5" t="s">
        <v>28</v>
      </c>
      <c r="K318" s="5" t="s">
        <v>29</v>
      </c>
      <c r="L318" s="5" t="s">
        <v>29</v>
      </c>
      <c r="M318" s="5" t="s">
        <v>29</v>
      </c>
      <c r="N318" s="5" t="s">
        <v>29</v>
      </c>
      <c r="O318" s="5"/>
    </row>
    <row r="319" hidden="1">
      <c r="A319" s="4">
        <v>41793.0</v>
      </c>
      <c r="B319" s="5">
        <v>209.0</v>
      </c>
      <c r="C319" s="5">
        <v>33.0</v>
      </c>
      <c r="D319" s="5" t="s">
        <v>39</v>
      </c>
      <c r="E319" s="5" t="s">
        <v>30</v>
      </c>
      <c r="F319" s="5" t="s">
        <v>37</v>
      </c>
      <c r="G319" s="5">
        <v>3.0</v>
      </c>
      <c r="H319" s="5">
        <v>0.03501</v>
      </c>
      <c r="I319" s="5" t="s">
        <v>27</v>
      </c>
      <c r="J319" s="5" t="s">
        <v>28</v>
      </c>
      <c r="K319" s="5" t="s">
        <v>29</v>
      </c>
      <c r="L319" s="5" t="s">
        <v>36</v>
      </c>
      <c r="M319" s="5" t="s">
        <v>36</v>
      </c>
      <c r="N319" s="5" t="s">
        <v>36</v>
      </c>
      <c r="O319" s="5" t="s">
        <v>47</v>
      </c>
    </row>
    <row r="320" hidden="1">
      <c r="A320" s="4">
        <v>41793.0</v>
      </c>
      <c r="B320" s="5">
        <v>210.0</v>
      </c>
      <c r="C320" s="5">
        <v>33.0</v>
      </c>
      <c r="D320" s="5" t="s">
        <v>28</v>
      </c>
      <c r="E320" s="5" t="s">
        <v>24</v>
      </c>
      <c r="F320" s="5" t="s">
        <v>25</v>
      </c>
      <c r="G320" s="5">
        <v>3.0</v>
      </c>
      <c r="H320" s="5">
        <v>0.01378</v>
      </c>
      <c r="I320" s="5">
        <v>1.0</v>
      </c>
      <c r="J320" s="5" t="s">
        <v>28</v>
      </c>
      <c r="K320" s="5" t="s">
        <v>29</v>
      </c>
      <c r="L320" s="5" t="s">
        <v>29</v>
      </c>
      <c r="M320" s="5" t="s">
        <v>36</v>
      </c>
      <c r="N320" s="5" t="s">
        <v>29</v>
      </c>
      <c r="O320" s="5"/>
    </row>
    <row r="321" hidden="1">
      <c r="A321" s="4">
        <v>41793.0</v>
      </c>
      <c r="B321" s="5">
        <v>212.0</v>
      </c>
      <c r="C321" s="5">
        <v>33.0</v>
      </c>
      <c r="D321" s="5" t="s">
        <v>28</v>
      </c>
      <c r="E321" s="5" t="s">
        <v>24</v>
      </c>
      <c r="F321" s="5" t="s">
        <v>37</v>
      </c>
      <c r="G321" s="5">
        <v>3.0</v>
      </c>
      <c r="H321" s="5">
        <v>0.00892</v>
      </c>
      <c r="I321" s="5" t="s">
        <v>38</v>
      </c>
      <c r="J321" s="5" t="s">
        <v>28</v>
      </c>
      <c r="K321" s="5" t="s">
        <v>29</v>
      </c>
      <c r="L321" s="5" t="s">
        <v>36</v>
      </c>
      <c r="M321" s="5" t="s">
        <v>36</v>
      </c>
      <c r="N321" s="5" t="s">
        <v>29</v>
      </c>
      <c r="O321" s="5"/>
    </row>
    <row r="322" hidden="1">
      <c r="A322" s="4">
        <v>41793.0</v>
      </c>
      <c r="B322" s="5">
        <v>214.0</v>
      </c>
      <c r="C322" s="5">
        <v>33.0</v>
      </c>
      <c r="D322" s="5" t="s">
        <v>39</v>
      </c>
      <c r="E322" s="5" t="s">
        <v>30</v>
      </c>
      <c r="F322" s="5" t="s">
        <v>26</v>
      </c>
      <c r="G322" s="5">
        <v>5.0</v>
      </c>
      <c r="H322" s="5">
        <v>0.01714</v>
      </c>
      <c r="I322" s="5">
        <v>1.0</v>
      </c>
      <c r="J322" s="5" t="s">
        <v>28</v>
      </c>
      <c r="K322" s="5" t="s">
        <v>29</v>
      </c>
      <c r="L322" s="5" t="s">
        <v>29</v>
      </c>
      <c r="M322" s="5" t="s">
        <v>36</v>
      </c>
      <c r="N322" s="5" t="s">
        <v>36</v>
      </c>
      <c r="O322" s="5" t="s">
        <v>47</v>
      </c>
    </row>
    <row r="323" hidden="1">
      <c r="A323" s="4">
        <v>41794.0</v>
      </c>
      <c r="B323" s="5">
        <v>234.0</v>
      </c>
      <c r="C323" s="5">
        <v>33.0</v>
      </c>
      <c r="D323" s="5" t="s">
        <v>28</v>
      </c>
      <c r="E323" s="5" t="s">
        <v>24</v>
      </c>
      <c r="F323" s="5" t="s">
        <v>26</v>
      </c>
      <c r="G323" s="5" t="s">
        <v>24</v>
      </c>
      <c r="H323" s="5">
        <v>0.01951</v>
      </c>
      <c r="I323" s="5">
        <v>1.0</v>
      </c>
      <c r="J323" s="5" t="s">
        <v>28</v>
      </c>
      <c r="K323" s="5" t="s">
        <v>29</v>
      </c>
      <c r="L323" s="5" t="s">
        <v>29</v>
      </c>
      <c r="M323" s="5" t="s">
        <v>29</v>
      </c>
      <c r="N323" s="5" t="s">
        <v>29</v>
      </c>
      <c r="O323" s="7"/>
    </row>
    <row r="324">
      <c r="A324" s="4">
        <v>41732.0</v>
      </c>
      <c r="B324" s="5">
        <v>41.0</v>
      </c>
      <c r="C324" s="5">
        <v>31.0</v>
      </c>
      <c r="D324" s="5" t="s">
        <v>28</v>
      </c>
      <c r="E324" s="5" t="s">
        <v>56</v>
      </c>
      <c r="F324" s="5" t="s">
        <v>25</v>
      </c>
      <c r="G324" s="5">
        <v>11.0</v>
      </c>
      <c r="H324" s="5">
        <v>0.04253</v>
      </c>
      <c r="I324" s="5">
        <v>2.0</v>
      </c>
      <c r="J324" s="5" t="s">
        <v>31</v>
      </c>
      <c r="K324" s="5" t="s">
        <v>29</v>
      </c>
      <c r="L324" s="5" t="s">
        <v>29</v>
      </c>
      <c r="M324" s="5" t="s">
        <v>29</v>
      </c>
      <c r="N324" s="5" t="s">
        <v>29</v>
      </c>
      <c r="O324" s="5" t="s">
        <v>58</v>
      </c>
    </row>
    <row r="325">
      <c r="A325" s="4">
        <v>41729.0</v>
      </c>
      <c r="B325" s="5">
        <v>31.0</v>
      </c>
      <c r="C325" s="5">
        <v>31.0</v>
      </c>
      <c r="D325" s="5" t="s">
        <v>28</v>
      </c>
      <c r="E325" s="5" t="s">
        <v>56</v>
      </c>
      <c r="F325" s="5" t="s">
        <v>37</v>
      </c>
      <c r="G325" s="5">
        <v>7.0</v>
      </c>
      <c r="H325" s="5">
        <v>0.04063</v>
      </c>
      <c r="I325" s="5">
        <v>2.0</v>
      </c>
      <c r="J325" s="5" t="s">
        <v>31</v>
      </c>
      <c r="K325" s="5" t="s">
        <v>36</v>
      </c>
      <c r="L325" s="5" t="s">
        <v>29</v>
      </c>
      <c r="M325" s="5" t="s">
        <v>29</v>
      </c>
      <c r="N325" s="5" t="s">
        <v>29</v>
      </c>
      <c r="O325" s="5" t="s">
        <v>52</v>
      </c>
    </row>
    <row r="326">
      <c r="A326" s="4">
        <v>41732.0</v>
      </c>
      <c r="B326" s="5">
        <v>39.0</v>
      </c>
      <c r="C326" s="5">
        <v>31.0</v>
      </c>
      <c r="D326" s="5" t="s">
        <v>39</v>
      </c>
      <c r="E326" s="5" t="s">
        <v>56</v>
      </c>
      <c r="F326" s="5" t="s">
        <v>26</v>
      </c>
      <c r="G326" s="5">
        <v>7.0</v>
      </c>
      <c r="H326" s="5">
        <v>0.03775</v>
      </c>
      <c r="I326" s="5">
        <v>2.0</v>
      </c>
      <c r="J326" s="5" t="s">
        <v>31</v>
      </c>
      <c r="K326" s="5" t="s">
        <v>29</v>
      </c>
      <c r="L326" s="5" t="s">
        <v>29</v>
      </c>
      <c r="M326" s="5" t="s">
        <v>29</v>
      </c>
      <c r="N326" s="5" t="s">
        <v>29</v>
      </c>
      <c r="O326" s="5" t="s">
        <v>41</v>
      </c>
    </row>
    <row r="327">
      <c r="A327" s="4">
        <v>41736.0</v>
      </c>
      <c r="B327" s="5">
        <v>43.0</v>
      </c>
      <c r="C327" s="5">
        <v>31.0</v>
      </c>
      <c r="D327" s="5" t="s">
        <v>39</v>
      </c>
      <c r="E327" s="5" t="s">
        <v>56</v>
      </c>
      <c r="F327" s="5" t="s">
        <v>34</v>
      </c>
      <c r="G327" s="5">
        <v>11.0</v>
      </c>
      <c r="H327" s="5">
        <v>0.03453</v>
      </c>
      <c r="I327" s="5">
        <v>2.0</v>
      </c>
      <c r="J327" s="5" t="s">
        <v>31</v>
      </c>
      <c r="K327" s="5" t="s">
        <v>29</v>
      </c>
      <c r="L327" s="5" t="s">
        <v>29</v>
      </c>
      <c r="M327" s="5" t="s">
        <v>36</v>
      </c>
      <c r="N327" s="5" t="s">
        <v>29</v>
      </c>
      <c r="O327" s="5" t="s">
        <v>60</v>
      </c>
    </row>
    <row r="328">
      <c r="A328" s="4">
        <v>41736.0</v>
      </c>
      <c r="B328" s="5">
        <v>46.0</v>
      </c>
      <c r="C328" s="5">
        <v>31.0</v>
      </c>
      <c r="D328" s="5" t="s">
        <v>39</v>
      </c>
      <c r="E328" s="5" t="s">
        <v>56</v>
      </c>
      <c r="F328" s="5" t="s">
        <v>25</v>
      </c>
      <c r="G328" s="5">
        <v>3.0</v>
      </c>
      <c r="H328" s="5">
        <v>0.03689</v>
      </c>
      <c r="I328" s="5">
        <v>2.0</v>
      </c>
      <c r="J328" s="5" t="s">
        <v>31</v>
      </c>
      <c r="K328" s="5" t="s">
        <v>29</v>
      </c>
      <c r="L328" s="5" t="s">
        <v>29</v>
      </c>
      <c r="M328" s="5" t="s">
        <v>29</v>
      </c>
      <c r="N328" s="5" t="s">
        <v>29</v>
      </c>
      <c r="O328" s="7"/>
    </row>
    <row r="329">
      <c r="A329" s="4">
        <v>41736.0</v>
      </c>
      <c r="B329" s="5">
        <v>45.0</v>
      </c>
      <c r="C329" s="5">
        <v>31.0</v>
      </c>
      <c r="D329" s="5" t="s">
        <v>39</v>
      </c>
      <c r="E329" s="5" t="s">
        <v>56</v>
      </c>
      <c r="F329" s="5" t="s">
        <v>37</v>
      </c>
      <c r="G329" s="5">
        <v>11.0</v>
      </c>
      <c r="H329" s="5">
        <v>0.04049</v>
      </c>
      <c r="I329" s="5">
        <v>2.0</v>
      </c>
      <c r="J329" s="5" t="s">
        <v>31</v>
      </c>
      <c r="K329" s="5" t="s">
        <v>29</v>
      </c>
      <c r="L329" s="5" t="s">
        <v>29</v>
      </c>
      <c r="M329" s="5" t="s">
        <v>29</v>
      </c>
      <c r="N329" s="5" t="s">
        <v>29</v>
      </c>
      <c r="O329" s="7"/>
    </row>
    <row r="330">
      <c r="A330" s="4">
        <v>41794.0</v>
      </c>
      <c r="B330" s="5">
        <v>234.0</v>
      </c>
      <c r="C330" s="5">
        <v>33.0</v>
      </c>
      <c r="D330" s="5" t="s">
        <v>28</v>
      </c>
      <c r="E330" s="5" t="s">
        <v>30</v>
      </c>
      <c r="F330" s="5" t="s">
        <v>26</v>
      </c>
      <c r="G330" s="5">
        <v>14.0</v>
      </c>
      <c r="H330" s="5">
        <v>0.0397</v>
      </c>
      <c r="I330" s="5">
        <v>2.0</v>
      </c>
      <c r="J330" s="5" t="s">
        <v>31</v>
      </c>
      <c r="K330" s="5" t="s">
        <v>29</v>
      </c>
      <c r="L330" s="5" t="s">
        <v>29</v>
      </c>
      <c r="M330" s="5" t="s">
        <v>29</v>
      </c>
      <c r="N330" s="5" t="s">
        <v>29</v>
      </c>
      <c r="O330" s="7"/>
    </row>
    <row r="331">
      <c r="A331" s="4">
        <v>41794.0</v>
      </c>
      <c r="B331" s="5">
        <v>235.0</v>
      </c>
      <c r="C331" s="5">
        <v>33.0</v>
      </c>
      <c r="D331" s="5" t="s">
        <v>28</v>
      </c>
      <c r="E331" s="5" t="s">
        <v>30</v>
      </c>
      <c r="F331" s="5" t="s">
        <v>34</v>
      </c>
      <c r="G331" s="5">
        <v>14.0</v>
      </c>
      <c r="H331" s="5">
        <v>0.02643</v>
      </c>
      <c r="I331" s="5" t="s">
        <v>35</v>
      </c>
      <c r="J331" s="5" t="s">
        <v>31</v>
      </c>
      <c r="K331" s="5" t="s">
        <v>29</v>
      </c>
      <c r="L331" s="5" t="s">
        <v>29</v>
      </c>
      <c r="M331" s="5" t="s">
        <v>29</v>
      </c>
      <c r="N331" s="5" t="s">
        <v>29</v>
      </c>
      <c r="O331" s="5" t="s">
        <v>47</v>
      </c>
    </row>
    <row r="332">
      <c r="A332" s="4">
        <v>41793.0</v>
      </c>
      <c r="B332" s="5">
        <v>210.0</v>
      </c>
      <c r="C332" s="5">
        <v>33.0</v>
      </c>
      <c r="D332" s="5" t="s">
        <v>28</v>
      </c>
      <c r="E332" s="5" t="s">
        <v>30</v>
      </c>
      <c r="F332" s="5" t="s">
        <v>25</v>
      </c>
      <c r="G332" s="5">
        <v>3.0</v>
      </c>
      <c r="H332" s="5">
        <v>0.02853</v>
      </c>
      <c r="I332" s="5">
        <v>2.0</v>
      </c>
      <c r="J332" s="5" t="s">
        <v>31</v>
      </c>
      <c r="K332" s="5" t="s">
        <v>29</v>
      </c>
      <c r="L332" s="5" t="s">
        <v>29</v>
      </c>
      <c r="M332" s="5" t="s">
        <v>36</v>
      </c>
      <c r="N332" s="5" t="s">
        <v>29</v>
      </c>
      <c r="O332" s="5"/>
    </row>
    <row r="333">
      <c r="A333" s="4">
        <v>41793.0</v>
      </c>
      <c r="B333" s="5">
        <v>212.0</v>
      </c>
      <c r="C333" s="5">
        <v>33.0</v>
      </c>
      <c r="D333" s="5" t="s">
        <v>28</v>
      </c>
      <c r="E333" s="5" t="s">
        <v>30</v>
      </c>
      <c r="F333" s="5" t="s">
        <v>37</v>
      </c>
      <c r="G333" s="5">
        <v>3.0</v>
      </c>
      <c r="H333" s="5">
        <v>0.01858</v>
      </c>
      <c r="I333" s="5">
        <v>2.0</v>
      </c>
      <c r="J333" s="5" t="s">
        <v>31</v>
      </c>
      <c r="K333" s="5" t="s">
        <v>29</v>
      </c>
      <c r="L333" s="5" t="s">
        <v>36</v>
      </c>
      <c r="M333" s="5" t="s">
        <v>36</v>
      </c>
      <c r="N333" s="5" t="s">
        <v>29</v>
      </c>
      <c r="O333" s="5"/>
    </row>
    <row r="334">
      <c r="A334" s="4">
        <v>41793.0</v>
      </c>
      <c r="B334" s="5">
        <v>214.0</v>
      </c>
      <c r="C334" s="5">
        <v>33.0</v>
      </c>
      <c r="D334" s="5" t="s">
        <v>39</v>
      </c>
      <c r="E334" s="5" t="s">
        <v>30</v>
      </c>
      <c r="F334" s="5" t="s">
        <v>26</v>
      </c>
      <c r="G334" s="5">
        <v>5.0</v>
      </c>
      <c r="H334" s="5">
        <v>0.03366</v>
      </c>
      <c r="I334" s="5">
        <v>2.0</v>
      </c>
      <c r="J334" s="5" t="s">
        <v>31</v>
      </c>
      <c r="K334" s="5" t="s">
        <v>29</v>
      </c>
      <c r="L334" s="5" t="s">
        <v>29</v>
      </c>
      <c r="M334" s="5" t="s">
        <v>36</v>
      </c>
      <c r="N334" s="5" t="s">
        <v>36</v>
      </c>
      <c r="O334" s="5" t="s">
        <v>47</v>
      </c>
    </row>
    <row r="335">
      <c r="A335" s="4">
        <v>41793.0</v>
      </c>
      <c r="B335" s="5">
        <v>207.0</v>
      </c>
      <c r="C335" s="5">
        <v>33.0</v>
      </c>
      <c r="D335" s="5" t="s">
        <v>39</v>
      </c>
      <c r="E335" s="5" t="s">
        <v>30</v>
      </c>
      <c r="F335" s="5" t="s">
        <v>34</v>
      </c>
      <c r="G335" s="5">
        <v>4.0</v>
      </c>
      <c r="H335" s="5">
        <v>0.03015</v>
      </c>
      <c r="I335" s="5">
        <v>2.0</v>
      </c>
      <c r="J335" s="5" t="s">
        <v>31</v>
      </c>
      <c r="K335" s="5" t="s">
        <v>29</v>
      </c>
      <c r="L335" s="5" t="s">
        <v>29</v>
      </c>
      <c r="M335" s="5" t="s">
        <v>36</v>
      </c>
      <c r="N335" s="5" t="s">
        <v>29</v>
      </c>
      <c r="O335" s="5" t="s">
        <v>131</v>
      </c>
    </row>
    <row r="336">
      <c r="A336" s="4">
        <v>41793.0</v>
      </c>
      <c r="B336" s="5">
        <v>207.0</v>
      </c>
      <c r="C336" s="5">
        <v>33.0</v>
      </c>
      <c r="D336" s="5" t="s">
        <v>39</v>
      </c>
      <c r="E336" s="5" t="s">
        <v>30</v>
      </c>
      <c r="F336" s="5" t="s">
        <v>34</v>
      </c>
      <c r="G336" s="5">
        <v>4.0</v>
      </c>
      <c r="H336" s="5">
        <v>0.01417</v>
      </c>
      <c r="I336" s="5">
        <v>1.0</v>
      </c>
      <c r="J336" s="5" t="s">
        <v>31</v>
      </c>
      <c r="K336" s="5" t="s">
        <v>29</v>
      </c>
      <c r="L336" s="5" t="s">
        <v>29</v>
      </c>
      <c r="M336" s="5" t="s">
        <v>36</v>
      </c>
      <c r="N336" s="5" t="s">
        <v>29</v>
      </c>
      <c r="O336" s="7"/>
    </row>
    <row r="337">
      <c r="A337" s="4">
        <v>41793.0</v>
      </c>
      <c r="B337" s="5">
        <v>209.0</v>
      </c>
      <c r="C337" s="5">
        <v>33.0</v>
      </c>
      <c r="D337" s="5" t="s">
        <v>39</v>
      </c>
      <c r="E337" s="5" t="s">
        <v>30</v>
      </c>
      <c r="F337" s="5" t="s">
        <v>37</v>
      </c>
      <c r="G337" s="5">
        <v>3.0</v>
      </c>
      <c r="H337" s="5">
        <v>0.04578</v>
      </c>
      <c r="I337" s="5" t="s">
        <v>27</v>
      </c>
      <c r="J337" s="5" t="s">
        <v>31</v>
      </c>
      <c r="K337" s="5" t="s">
        <v>29</v>
      </c>
      <c r="L337" s="5" t="s">
        <v>36</v>
      </c>
      <c r="M337" s="5" t="s">
        <v>36</v>
      </c>
      <c r="N337" s="5" t="s">
        <v>36</v>
      </c>
      <c r="O337" s="5" t="s">
        <v>47</v>
      </c>
    </row>
    <row r="338">
      <c r="A338" s="4">
        <v>41740.0</v>
      </c>
      <c r="B338" s="5">
        <v>77.0</v>
      </c>
      <c r="C338" s="5">
        <v>34.0</v>
      </c>
      <c r="D338" s="5" t="s">
        <v>28</v>
      </c>
      <c r="E338" s="5" t="s">
        <v>30</v>
      </c>
      <c r="F338" s="5" t="s">
        <v>26</v>
      </c>
      <c r="G338" s="5">
        <v>6.0</v>
      </c>
      <c r="H338" s="5">
        <v>0.03374</v>
      </c>
      <c r="I338" s="5">
        <v>2.0</v>
      </c>
      <c r="J338" s="5" t="s">
        <v>31</v>
      </c>
      <c r="K338" s="5" t="s">
        <v>36</v>
      </c>
      <c r="L338" s="5" t="s">
        <v>29</v>
      </c>
      <c r="M338" s="5" t="s">
        <v>29</v>
      </c>
      <c r="N338" s="5" t="s">
        <v>29</v>
      </c>
      <c r="O338" s="7"/>
    </row>
    <row r="339" hidden="1">
      <c r="A339" s="4">
        <v>41740.0</v>
      </c>
      <c r="B339" s="5">
        <v>74.0</v>
      </c>
      <c r="C339" s="5">
        <v>34.0</v>
      </c>
      <c r="D339" s="5" t="s">
        <v>39</v>
      </c>
      <c r="E339" s="5" t="s">
        <v>30</v>
      </c>
      <c r="F339" s="5" t="s">
        <v>37</v>
      </c>
      <c r="G339" s="5">
        <v>6.0</v>
      </c>
      <c r="H339" s="5">
        <v>0.01234</v>
      </c>
      <c r="I339" s="5">
        <v>1.0</v>
      </c>
      <c r="J339" s="5" t="s">
        <v>28</v>
      </c>
      <c r="K339" s="5" t="s">
        <v>36</v>
      </c>
      <c r="L339" s="5" t="s">
        <v>29</v>
      </c>
      <c r="M339" s="5" t="s">
        <v>29</v>
      </c>
      <c r="N339" s="5" t="s">
        <v>29</v>
      </c>
      <c r="O339" s="7"/>
    </row>
    <row r="340" hidden="1">
      <c r="A340" s="4">
        <v>41740.0</v>
      </c>
      <c r="B340" s="5">
        <v>76.0</v>
      </c>
      <c r="C340" s="5">
        <v>34.0</v>
      </c>
      <c r="D340" s="5" t="s">
        <v>28</v>
      </c>
      <c r="E340" s="5" t="s">
        <v>24</v>
      </c>
      <c r="F340" s="5" t="s">
        <v>34</v>
      </c>
      <c r="G340" s="5">
        <v>6.0</v>
      </c>
      <c r="H340" s="5">
        <v>0.02198</v>
      </c>
      <c r="I340" s="5">
        <v>1.0</v>
      </c>
      <c r="J340" s="5" t="s">
        <v>28</v>
      </c>
      <c r="K340" s="5" t="s">
        <v>29</v>
      </c>
      <c r="L340" s="5" t="s">
        <v>29</v>
      </c>
      <c r="M340" s="5" t="s">
        <v>29</v>
      </c>
      <c r="N340" s="5" t="s">
        <v>29</v>
      </c>
      <c r="O340" s="7"/>
    </row>
    <row r="341" hidden="1">
      <c r="A341" s="4">
        <v>41740.0</v>
      </c>
      <c r="B341" s="5">
        <v>77.0</v>
      </c>
      <c r="C341" s="5">
        <v>34.0</v>
      </c>
      <c r="D341" s="5" t="s">
        <v>28</v>
      </c>
      <c r="E341" s="5" t="s">
        <v>24</v>
      </c>
      <c r="F341" s="5" t="s">
        <v>26</v>
      </c>
      <c r="G341" s="5">
        <v>6.0</v>
      </c>
      <c r="H341" s="5">
        <v>0.01642</v>
      </c>
      <c r="I341" s="5">
        <v>1.0</v>
      </c>
      <c r="J341" s="5" t="s">
        <v>28</v>
      </c>
      <c r="K341" s="5" t="s">
        <v>36</v>
      </c>
      <c r="L341" s="5" t="s">
        <v>29</v>
      </c>
      <c r="M341" s="5" t="s">
        <v>29</v>
      </c>
      <c r="N341" s="5" t="s">
        <v>29</v>
      </c>
      <c r="O341" s="7"/>
    </row>
    <row r="342" hidden="1">
      <c r="A342" s="4">
        <v>41740.0</v>
      </c>
      <c r="B342" s="5">
        <v>78.0</v>
      </c>
      <c r="C342" s="5">
        <v>34.0</v>
      </c>
      <c r="D342" s="5" t="s">
        <v>39</v>
      </c>
      <c r="E342" s="5" t="s">
        <v>30</v>
      </c>
      <c r="F342" s="5" t="s">
        <v>25</v>
      </c>
      <c r="G342" s="5">
        <v>5.0</v>
      </c>
      <c r="H342" s="5">
        <v>0.01794</v>
      </c>
      <c r="I342" s="5">
        <v>1.0</v>
      </c>
      <c r="J342" s="5" t="s">
        <v>28</v>
      </c>
      <c r="K342" s="5" t="s">
        <v>29</v>
      </c>
      <c r="L342" s="5" t="s">
        <v>29</v>
      </c>
      <c r="M342" s="5" t="s">
        <v>29</v>
      </c>
      <c r="N342" s="5" t="s">
        <v>36</v>
      </c>
      <c r="O342" s="5" t="s">
        <v>47</v>
      </c>
    </row>
    <row r="343" hidden="1">
      <c r="A343" s="4">
        <v>41740.0</v>
      </c>
      <c r="B343" s="5">
        <v>79.0</v>
      </c>
      <c r="C343" s="5">
        <v>34.0</v>
      </c>
      <c r="D343" s="5" t="s">
        <v>39</v>
      </c>
      <c r="E343" s="5" t="s">
        <v>30</v>
      </c>
      <c r="F343" s="5" t="s">
        <v>34</v>
      </c>
      <c r="G343" s="5">
        <v>7.0</v>
      </c>
      <c r="H343" s="5">
        <v>0.01537</v>
      </c>
      <c r="I343" s="5">
        <v>1.0</v>
      </c>
      <c r="J343" s="5" t="s">
        <v>28</v>
      </c>
      <c r="K343" s="5" t="s">
        <v>36</v>
      </c>
      <c r="L343" s="5" t="s">
        <v>29</v>
      </c>
      <c r="M343" s="5" t="s">
        <v>29</v>
      </c>
      <c r="N343" s="5" t="s">
        <v>29</v>
      </c>
      <c r="O343" s="7"/>
    </row>
    <row r="344">
      <c r="A344" s="4">
        <v>41740.0</v>
      </c>
      <c r="B344" s="5">
        <v>76.0</v>
      </c>
      <c r="C344" s="5">
        <v>34.0</v>
      </c>
      <c r="D344" s="5" t="s">
        <v>28</v>
      </c>
      <c r="E344" s="5" t="s">
        <v>30</v>
      </c>
      <c r="F344" s="5" t="s">
        <v>34</v>
      </c>
      <c r="G344" s="5">
        <v>6.0</v>
      </c>
      <c r="H344" s="5">
        <v>0.04332</v>
      </c>
      <c r="I344" s="5">
        <v>2.0</v>
      </c>
      <c r="J344" s="5" t="s">
        <v>31</v>
      </c>
      <c r="K344" s="5" t="s">
        <v>29</v>
      </c>
      <c r="L344" s="5" t="s">
        <v>29</v>
      </c>
      <c r="M344" s="5" t="s">
        <v>29</v>
      </c>
      <c r="N344" s="5" t="s">
        <v>29</v>
      </c>
      <c r="O344" s="7"/>
    </row>
    <row r="345">
      <c r="A345" s="4">
        <v>41740.0</v>
      </c>
      <c r="B345" s="5">
        <v>71.0</v>
      </c>
      <c r="C345" s="5">
        <v>34.0</v>
      </c>
      <c r="D345" s="5" t="s">
        <v>28</v>
      </c>
      <c r="E345" s="5" t="s">
        <v>30</v>
      </c>
      <c r="F345" s="5" t="s">
        <v>37</v>
      </c>
      <c r="G345" s="5">
        <v>9.0</v>
      </c>
      <c r="H345" s="5">
        <v>0.01444</v>
      </c>
      <c r="I345" s="5" t="s">
        <v>35</v>
      </c>
      <c r="J345" s="5" t="s">
        <v>31</v>
      </c>
      <c r="K345" s="5" t="s">
        <v>29</v>
      </c>
      <c r="L345" s="5" t="s">
        <v>29</v>
      </c>
      <c r="M345" s="5" t="s">
        <v>29</v>
      </c>
      <c r="N345" s="5" t="s">
        <v>29</v>
      </c>
      <c r="O345" s="7"/>
    </row>
    <row r="346">
      <c r="A346" s="4">
        <v>41739.0</v>
      </c>
      <c r="B346" s="5">
        <v>58.0</v>
      </c>
      <c r="C346" s="5">
        <v>34.0</v>
      </c>
      <c r="D346" s="5" t="s">
        <v>39</v>
      </c>
      <c r="E346" s="5" t="s">
        <v>30</v>
      </c>
      <c r="F346" s="5" t="s">
        <v>26</v>
      </c>
      <c r="G346" s="5">
        <v>10.0</v>
      </c>
      <c r="H346" s="5">
        <v>0.03007</v>
      </c>
      <c r="I346" s="5">
        <v>2.0</v>
      </c>
      <c r="J346" s="5" t="s">
        <v>31</v>
      </c>
      <c r="K346" s="5" t="s">
        <v>29</v>
      </c>
      <c r="L346" s="5" t="s">
        <v>29</v>
      </c>
      <c r="M346" s="5" t="s">
        <v>29</v>
      </c>
      <c r="N346" s="5" t="s">
        <v>29</v>
      </c>
      <c r="O346" s="7"/>
    </row>
    <row r="347">
      <c r="A347" s="4">
        <v>41740.0</v>
      </c>
      <c r="B347" s="5">
        <v>79.0</v>
      </c>
      <c r="C347" s="5">
        <v>34.0</v>
      </c>
      <c r="D347" s="5" t="s">
        <v>39</v>
      </c>
      <c r="E347" s="5" t="s">
        <v>30</v>
      </c>
      <c r="F347" s="5" t="s">
        <v>34</v>
      </c>
      <c r="G347" s="5">
        <v>7.0</v>
      </c>
      <c r="H347" s="5">
        <v>0.03193</v>
      </c>
      <c r="I347" s="5">
        <v>2.0</v>
      </c>
      <c r="J347" s="5" t="s">
        <v>31</v>
      </c>
      <c r="K347" s="5" t="s">
        <v>36</v>
      </c>
      <c r="L347" s="5" t="s">
        <v>29</v>
      </c>
      <c r="M347" s="5" t="s">
        <v>29</v>
      </c>
      <c r="N347" s="5" t="s">
        <v>29</v>
      </c>
      <c r="O347" s="5"/>
    </row>
    <row r="348">
      <c r="A348" s="4">
        <v>41740.0</v>
      </c>
      <c r="B348" s="5">
        <v>78.0</v>
      </c>
      <c r="C348" s="5">
        <v>34.0</v>
      </c>
      <c r="D348" s="5" t="s">
        <v>39</v>
      </c>
      <c r="E348" s="5" t="s">
        <v>30</v>
      </c>
      <c r="F348" s="5" t="s">
        <v>25</v>
      </c>
      <c r="G348" s="5">
        <v>5.0</v>
      </c>
      <c r="H348" s="5">
        <v>0.03718</v>
      </c>
      <c r="I348" s="5">
        <v>2.0</v>
      </c>
      <c r="J348" s="5" t="s">
        <v>31</v>
      </c>
      <c r="K348" s="5" t="s">
        <v>29</v>
      </c>
      <c r="L348" s="5" t="s">
        <v>29</v>
      </c>
      <c r="M348" s="5" t="s">
        <v>29</v>
      </c>
      <c r="N348" s="5" t="s">
        <v>36</v>
      </c>
      <c r="O348" s="5" t="s">
        <v>47</v>
      </c>
    </row>
    <row r="349">
      <c r="A349" s="4">
        <v>41740.0</v>
      </c>
      <c r="B349" s="5">
        <v>74.0</v>
      </c>
      <c r="C349" s="5">
        <v>34.0</v>
      </c>
      <c r="D349" s="5" t="s">
        <v>39</v>
      </c>
      <c r="E349" s="5" t="s">
        <v>30</v>
      </c>
      <c r="F349" s="5" t="s">
        <v>37</v>
      </c>
      <c r="G349" s="5">
        <v>6.0</v>
      </c>
      <c r="H349" s="5">
        <v>0.02952</v>
      </c>
      <c r="I349" s="5">
        <v>2.0</v>
      </c>
      <c r="J349" s="5" t="s">
        <v>31</v>
      </c>
      <c r="K349" s="5" t="s">
        <v>36</v>
      </c>
      <c r="L349" s="5" t="s">
        <v>29</v>
      </c>
      <c r="M349" s="5" t="s">
        <v>29</v>
      </c>
      <c r="N349" s="5" t="s">
        <v>29</v>
      </c>
      <c r="O349" s="7"/>
    </row>
    <row r="350">
      <c r="A350" s="4">
        <v>41739.0</v>
      </c>
      <c r="B350" s="5">
        <v>63.0</v>
      </c>
      <c r="C350" s="5">
        <v>35.0</v>
      </c>
      <c r="D350" s="5" t="s">
        <v>28</v>
      </c>
      <c r="E350" s="5" t="s">
        <v>40</v>
      </c>
      <c r="F350" s="5" t="s">
        <v>34</v>
      </c>
      <c r="G350" s="5">
        <v>4.0</v>
      </c>
      <c r="H350" s="5">
        <v>0.0302</v>
      </c>
      <c r="I350" s="5">
        <v>2.0</v>
      </c>
      <c r="J350" s="5" t="s">
        <v>31</v>
      </c>
      <c r="K350" s="5" t="s">
        <v>29</v>
      </c>
      <c r="L350" s="5" t="s">
        <v>36</v>
      </c>
      <c r="M350" s="5" t="s">
        <v>36</v>
      </c>
      <c r="N350" s="5" t="s">
        <v>29</v>
      </c>
      <c r="O350" s="5" t="s">
        <v>72</v>
      </c>
    </row>
    <row r="351">
      <c r="A351" s="4">
        <v>41739.0</v>
      </c>
      <c r="B351" s="5">
        <v>64.0</v>
      </c>
      <c r="C351" s="5">
        <v>35.0</v>
      </c>
      <c r="D351" s="5" t="s">
        <v>28</v>
      </c>
      <c r="E351" s="5" t="s">
        <v>40</v>
      </c>
      <c r="F351" s="5" t="s">
        <v>25</v>
      </c>
      <c r="G351" s="5">
        <v>7.0</v>
      </c>
      <c r="H351" s="5">
        <v>0.04388</v>
      </c>
      <c r="I351" s="5">
        <v>2.0</v>
      </c>
      <c r="J351" s="5" t="s">
        <v>31</v>
      </c>
      <c r="K351" s="5" t="s">
        <v>29</v>
      </c>
      <c r="L351" s="5" t="s">
        <v>29</v>
      </c>
      <c r="M351" s="5" t="s">
        <v>29</v>
      </c>
      <c r="N351" s="5" t="s">
        <v>29</v>
      </c>
      <c r="O351" s="7"/>
    </row>
    <row r="352" hidden="1">
      <c r="A352" s="4">
        <v>41739.0</v>
      </c>
      <c r="B352" s="5">
        <v>57.0</v>
      </c>
      <c r="C352" s="5">
        <v>35.0</v>
      </c>
      <c r="D352" s="5" t="s">
        <v>39</v>
      </c>
      <c r="E352" s="5" t="s">
        <v>40</v>
      </c>
      <c r="F352" s="5" t="s">
        <v>34</v>
      </c>
      <c r="G352" s="5">
        <v>12.0</v>
      </c>
      <c r="H352" s="5">
        <v>0.01505</v>
      </c>
      <c r="I352" s="5" t="s">
        <v>27</v>
      </c>
      <c r="J352" s="5" t="s">
        <v>28</v>
      </c>
      <c r="K352" s="5" t="s">
        <v>29</v>
      </c>
      <c r="L352" s="5" t="s">
        <v>36</v>
      </c>
      <c r="M352" s="5" t="s">
        <v>29</v>
      </c>
      <c r="N352" s="5" t="s">
        <v>29</v>
      </c>
      <c r="O352" s="5" t="s">
        <v>69</v>
      </c>
    </row>
    <row r="353" hidden="1">
      <c r="A353" s="4">
        <v>41739.0</v>
      </c>
      <c r="B353" s="5">
        <v>63.0</v>
      </c>
      <c r="C353" s="5">
        <v>35.0</v>
      </c>
      <c r="D353" s="5" t="s">
        <v>28</v>
      </c>
      <c r="E353" s="5" t="s">
        <v>40</v>
      </c>
      <c r="F353" s="5" t="s">
        <v>34</v>
      </c>
      <c r="G353" s="5" t="s">
        <v>24</v>
      </c>
      <c r="H353" s="5">
        <v>0.0178</v>
      </c>
      <c r="I353" s="5">
        <v>1.0</v>
      </c>
      <c r="J353" s="5" t="s">
        <v>28</v>
      </c>
      <c r="K353" s="5" t="s">
        <v>29</v>
      </c>
      <c r="L353" s="5" t="s">
        <v>36</v>
      </c>
      <c r="M353" s="5" t="s">
        <v>36</v>
      </c>
      <c r="N353" s="5" t="s">
        <v>29</v>
      </c>
      <c r="O353" s="5" t="s">
        <v>72</v>
      </c>
    </row>
    <row r="354" hidden="1">
      <c r="A354" s="4">
        <v>41739.0</v>
      </c>
      <c r="B354" s="5">
        <v>65.0</v>
      </c>
      <c r="C354" s="5">
        <v>35.0</v>
      </c>
      <c r="D354" s="5" t="s">
        <v>28</v>
      </c>
      <c r="E354" s="5" t="s">
        <v>24</v>
      </c>
      <c r="F354" s="5" t="s">
        <v>73</v>
      </c>
      <c r="G354" s="5" t="s">
        <v>24</v>
      </c>
      <c r="H354" s="5">
        <v>0.01342</v>
      </c>
      <c r="I354" s="5">
        <v>1.0</v>
      </c>
      <c r="J354" s="5" t="s">
        <v>28</v>
      </c>
      <c r="K354" s="5" t="s">
        <v>66</v>
      </c>
      <c r="L354" s="5" t="s">
        <v>29</v>
      </c>
      <c r="M354" s="5" t="s">
        <v>29</v>
      </c>
      <c r="N354" s="5" t="s">
        <v>29</v>
      </c>
      <c r="O354" s="7"/>
    </row>
    <row r="355" hidden="1">
      <c r="A355" s="4">
        <v>41739.0</v>
      </c>
      <c r="B355" s="5">
        <v>67.0</v>
      </c>
      <c r="C355" s="5">
        <v>35.0</v>
      </c>
      <c r="D355" s="5" t="s">
        <v>28</v>
      </c>
      <c r="E355" s="5" t="s">
        <v>24</v>
      </c>
      <c r="F355" s="5" t="s">
        <v>37</v>
      </c>
      <c r="G355" s="5" t="s">
        <v>24</v>
      </c>
      <c r="H355" s="5">
        <v>0.02836</v>
      </c>
      <c r="I355" s="5" t="s">
        <v>27</v>
      </c>
      <c r="J355" s="5" t="s">
        <v>28</v>
      </c>
      <c r="K355" s="5" t="s">
        <v>29</v>
      </c>
      <c r="L355" s="5" t="s">
        <v>29</v>
      </c>
      <c r="M355" s="5" t="s">
        <v>29</v>
      </c>
      <c r="N355" s="5" t="s">
        <v>29</v>
      </c>
      <c r="O355" s="5" t="s">
        <v>74</v>
      </c>
    </row>
    <row r="356" hidden="1">
      <c r="A356" s="4">
        <v>41740.0</v>
      </c>
      <c r="B356" s="5">
        <v>72.0</v>
      </c>
      <c r="C356" s="5">
        <v>35.0</v>
      </c>
      <c r="D356" s="5" t="s">
        <v>39</v>
      </c>
      <c r="E356" s="5" t="s">
        <v>40</v>
      </c>
      <c r="F356" s="5" t="s">
        <v>37</v>
      </c>
      <c r="G356" s="5">
        <v>5.0</v>
      </c>
      <c r="H356" s="5">
        <v>0.02875</v>
      </c>
      <c r="I356" s="5">
        <v>1.0</v>
      </c>
      <c r="J356" s="5" t="s">
        <v>28</v>
      </c>
      <c r="K356" s="5" t="s">
        <v>29</v>
      </c>
      <c r="L356" s="5" t="s">
        <v>29</v>
      </c>
      <c r="M356" s="5" t="s">
        <v>36</v>
      </c>
      <c r="N356" s="5" t="s">
        <v>29</v>
      </c>
      <c r="O356" s="7"/>
    </row>
    <row r="357" hidden="1">
      <c r="A357" s="4">
        <v>41740.0</v>
      </c>
      <c r="B357" s="5">
        <v>73.0</v>
      </c>
      <c r="C357" s="5">
        <v>35.0</v>
      </c>
      <c r="D357" s="5" t="s">
        <v>39</v>
      </c>
      <c r="E357" s="5" t="s">
        <v>40</v>
      </c>
      <c r="F357" s="5" t="s">
        <v>25</v>
      </c>
      <c r="G357" s="5">
        <v>3.0</v>
      </c>
      <c r="H357" s="5">
        <v>0.01686</v>
      </c>
      <c r="I357" s="5" t="s">
        <v>76</v>
      </c>
      <c r="J357" s="5" t="s">
        <v>28</v>
      </c>
      <c r="K357" s="5" t="s">
        <v>29</v>
      </c>
      <c r="L357" s="5" t="s">
        <v>36</v>
      </c>
      <c r="M357" s="5" t="s">
        <v>36</v>
      </c>
      <c r="N357" s="5" t="s">
        <v>29</v>
      </c>
      <c r="O357" s="7"/>
    </row>
    <row r="358" hidden="1">
      <c r="A358" s="4">
        <v>41740.0</v>
      </c>
      <c r="B358" s="5">
        <v>75.0</v>
      </c>
      <c r="C358" s="5">
        <v>35.0</v>
      </c>
      <c r="D358" s="5" t="s">
        <v>39</v>
      </c>
      <c r="E358" s="5" t="s">
        <v>40</v>
      </c>
      <c r="F358" s="5" t="s">
        <v>26</v>
      </c>
      <c r="G358" s="5">
        <v>5.0</v>
      </c>
      <c r="H358" s="5">
        <v>0.02019</v>
      </c>
      <c r="I358" s="5">
        <v>1.0</v>
      </c>
      <c r="J358" s="5" t="s">
        <v>28</v>
      </c>
      <c r="K358" s="5" t="s">
        <v>29</v>
      </c>
      <c r="L358" s="5" t="s">
        <v>29</v>
      </c>
      <c r="M358" s="5" t="s">
        <v>29</v>
      </c>
      <c r="N358" s="5" t="s">
        <v>36</v>
      </c>
      <c r="O358" s="5" t="s">
        <v>47</v>
      </c>
    </row>
    <row r="359">
      <c r="A359" s="4">
        <v>41739.0</v>
      </c>
      <c r="B359" s="5">
        <v>67.0</v>
      </c>
      <c r="C359" s="5">
        <v>35.0</v>
      </c>
      <c r="D359" s="5" t="s">
        <v>28</v>
      </c>
      <c r="E359" s="5" t="s">
        <v>40</v>
      </c>
      <c r="F359" s="5" t="s">
        <v>37</v>
      </c>
      <c r="G359" s="5">
        <v>8.0</v>
      </c>
      <c r="H359" s="5">
        <v>0.03561</v>
      </c>
      <c r="I359" s="5" t="s">
        <v>27</v>
      </c>
      <c r="J359" s="5" t="s">
        <v>31</v>
      </c>
      <c r="K359" s="5" t="s">
        <v>29</v>
      </c>
      <c r="L359" s="5" t="s">
        <v>29</v>
      </c>
      <c r="M359" s="5" t="s">
        <v>29</v>
      </c>
      <c r="N359" s="5" t="s">
        <v>29</v>
      </c>
      <c r="O359" s="5" t="s">
        <v>74</v>
      </c>
    </row>
    <row r="360">
      <c r="A360" s="4">
        <v>41739.0</v>
      </c>
      <c r="B360" s="5">
        <v>65.0</v>
      </c>
      <c r="C360" s="5">
        <v>35.0</v>
      </c>
      <c r="D360" s="5" t="s">
        <v>28</v>
      </c>
      <c r="E360" s="5" t="s">
        <v>40</v>
      </c>
      <c r="F360" s="5" t="s">
        <v>26</v>
      </c>
      <c r="G360" s="5">
        <v>5.0</v>
      </c>
      <c r="H360" s="5">
        <v>0.03123</v>
      </c>
      <c r="I360" s="5">
        <v>2.0</v>
      </c>
      <c r="J360" s="5" t="s">
        <v>31</v>
      </c>
      <c r="K360" s="5" t="s">
        <v>66</v>
      </c>
      <c r="L360" s="5" t="s">
        <v>29</v>
      </c>
      <c r="M360" s="5" t="s">
        <v>29</v>
      </c>
      <c r="N360" s="5" t="s">
        <v>29</v>
      </c>
      <c r="O360" s="7"/>
    </row>
    <row r="361">
      <c r="A361" s="4">
        <v>41740.0</v>
      </c>
      <c r="B361" s="5">
        <v>75.0</v>
      </c>
      <c r="C361" s="5">
        <v>35.0</v>
      </c>
      <c r="D361" s="5" t="s">
        <v>39</v>
      </c>
      <c r="E361" s="5" t="s">
        <v>40</v>
      </c>
      <c r="F361" s="5" t="s">
        <v>26</v>
      </c>
      <c r="G361" s="5">
        <v>5.0</v>
      </c>
      <c r="H361" s="5">
        <v>0.04441</v>
      </c>
      <c r="I361" s="5">
        <v>2.0</v>
      </c>
      <c r="J361" s="5" t="s">
        <v>31</v>
      </c>
      <c r="K361" s="5" t="s">
        <v>29</v>
      </c>
      <c r="L361" s="5" t="s">
        <v>29</v>
      </c>
      <c r="M361" s="5" t="s">
        <v>29</v>
      </c>
      <c r="N361" s="5" t="s">
        <v>36</v>
      </c>
      <c r="O361" s="5" t="s">
        <v>47</v>
      </c>
    </row>
    <row r="362">
      <c r="A362" s="4">
        <v>41739.0</v>
      </c>
      <c r="B362" s="5">
        <v>57.0</v>
      </c>
      <c r="C362" s="5">
        <v>35.0</v>
      </c>
      <c r="D362" s="5" t="s">
        <v>39</v>
      </c>
      <c r="E362" s="5" t="s">
        <v>40</v>
      </c>
      <c r="F362" s="5" t="s">
        <v>34</v>
      </c>
      <c r="G362" s="5">
        <v>12.0</v>
      </c>
      <c r="H362" s="5">
        <v>0.01597</v>
      </c>
      <c r="I362" s="5" t="s">
        <v>27</v>
      </c>
      <c r="J362" s="5" t="s">
        <v>31</v>
      </c>
      <c r="K362" s="5" t="s">
        <v>29</v>
      </c>
      <c r="L362" s="5" t="s">
        <v>36</v>
      </c>
      <c r="M362" s="5" t="s">
        <v>29</v>
      </c>
      <c r="N362" s="5" t="s">
        <v>29</v>
      </c>
      <c r="O362" s="5" t="s">
        <v>69</v>
      </c>
    </row>
    <row r="363">
      <c r="A363" s="4">
        <v>41740.0</v>
      </c>
      <c r="B363" s="5">
        <v>73.0</v>
      </c>
      <c r="C363" s="5">
        <v>35.0</v>
      </c>
      <c r="D363" s="5" t="s">
        <v>39</v>
      </c>
      <c r="E363" s="5" t="s">
        <v>40</v>
      </c>
      <c r="F363" s="5" t="s">
        <v>25</v>
      </c>
      <c r="G363" s="5">
        <v>3.0</v>
      </c>
      <c r="H363" s="5">
        <v>0.03241</v>
      </c>
      <c r="I363" s="5">
        <v>2.0</v>
      </c>
      <c r="J363" s="5" t="s">
        <v>31</v>
      </c>
      <c r="K363" s="5" t="s">
        <v>29</v>
      </c>
      <c r="L363" s="5" t="s">
        <v>36</v>
      </c>
      <c r="M363" s="5" t="s">
        <v>36</v>
      </c>
      <c r="N363" s="5" t="s">
        <v>29</v>
      </c>
      <c r="O363" s="7"/>
    </row>
    <row r="364">
      <c r="A364" s="4">
        <v>41740.0</v>
      </c>
      <c r="B364" s="5">
        <v>72.0</v>
      </c>
      <c r="C364" s="5">
        <v>35.0</v>
      </c>
      <c r="D364" s="5" t="s">
        <v>39</v>
      </c>
      <c r="E364" s="5" t="s">
        <v>40</v>
      </c>
      <c r="F364" s="5" t="s">
        <v>37</v>
      </c>
      <c r="G364" s="5">
        <v>5.0</v>
      </c>
      <c r="H364" s="5">
        <v>0.03772</v>
      </c>
      <c r="I364" s="5">
        <v>2.0</v>
      </c>
      <c r="J364" s="5" t="s">
        <v>31</v>
      </c>
      <c r="K364" s="5" t="s">
        <v>29</v>
      </c>
      <c r="L364" s="5" t="s">
        <v>29</v>
      </c>
      <c r="M364" s="5" t="s">
        <v>36</v>
      </c>
      <c r="N364" s="5" t="s">
        <v>29</v>
      </c>
      <c r="O364" s="7"/>
    </row>
    <row r="365">
      <c r="A365" s="4">
        <v>41739.0</v>
      </c>
      <c r="B365" s="5">
        <v>68.0</v>
      </c>
      <c r="C365" s="5">
        <v>36.0</v>
      </c>
      <c r="D365" s="5" t="s">
        <v>28</v>
      </c>
      <c r="E365" s="5" t="s">
        <v>23</v>
      </c>
      <c r="F365" s="5" t="s">
        <v>26</v>
      </c>
      <c r="G365" s="5">
        <v>5.0</v>
      </c>
      <c r="H365" s="5">
        <v>0.02601</v>
      </c>
      <c r="I365" s="5">
        <v>2.0</v>
      </c>
      <c r="J365" s="5" t="s">
        <v>31</v>
      </c>
      <c r="K365" s="5" t="s">
        <v>29</v>
      </c>
      <c r="L365" s="5" t="s">
        <v>29</v>
      </c>
      <c r="M365" s="5" t="s">
        <v>29</v>
      </c>
      <c r="N365" s="5" t="s">
        <v>29</v>
      </c>
      <c r="O365" s="7"/>
    </row>
    <row r="366">
      <c r="A366" s="4">
        <v>41739.0</v>
      </c>
      <c r="B366" s="5">
        <v>60.0</v>
      </c>
      <c r="C366" s="5">
        <v>36.0</v>
      </c>
      <c r="D366" s="5" t="s">
        <v>28</v>
      </c>
      <c r="E366" s="5" t="s">
        <v>23</v>
      </c>
      <c r="F366" s="5" t="s">
        <v>34</v>
      </c>
      <c r="G366" s="5">
        <v>6.0</v>
      </c>
      <c r="H366" s="5">
        <v>0.03033</v>
      </c>
      <c r="I366" s="5">
        <v>2.0</v>
      </c>
      <c r="J366" s="5" t="s">
        <v>31</v>
      </c>
      <c r="K366" s="5" t="s">
        <v>36</v>
      </c>
      <c r="L366" s="5" t="s">
        <v>29</v>
      </c>
      <c r="M366" s="5" t="s">
        <v>29</v>
      </c>
      <c r="N366" s="5" t="s">
        <v>36</v>
      </c>
      <c r="O366" s="5" t="s">
        <v>152</v>
      </c>
    </row>
    <row r="367" hidden="1">
      <c r="A367" s="4">
        <v>41739.0</v>
      </c>
      <c r="B367" s="5">
        <v>59.0</v>
      </c>
      <c r="C367" s="5">
        <v>36.0</v>
      </c>
      <c r="D367" s="5" t="s">
        <v>39</v>
      </c>
      <c r="E367" s="5" t="s">
        <v>23</v>
      </c>
      <c r="F367" s="5" t="s">
        <v>37</v>
      </c>
      <c r="G367" s="5" t="s">
        <v>24</v>
      </c>
      <c r="H367" s="5">
        <v>0.01752</v>
      </c>
      <c r="I367" s="5">
        <v>1.0</v>
      </c>
      <c r="J367" s="5" t="s">
        <v>28</v>
      </c>
      <c r="K367" s="5" t="s">
        <v>36</v>
      </c>
      <c r="L367" s="5" t="s">
        <v>29</v>
      </c>
      <c r="M367" s="5" t="s">
        <v>29</v>
      </c>
      <c r="N367" s="5" t="s">
        <v>29</v>
      </c>
      <c r="O367" s="5" t="s">
        <v>71</v>
      </c>
    </row>
    <row r="368" hidden="1">
      <c r="A368" s="4">
        <v>41739.0</v>
      </c>
      <c r="B368" s="5">
        <v>61.0</v>
      </c>
      <c r="C368" s="5">
        <v>36.0</v>
      </c>
      <c r="D368" s="5" t="s">
        <v>28</v>
      </c>
      <c r="E368" s="5" t="s">
        <v>23</v>
      </c>
      <c r="F368" s="5" t="s">
        <v>25</v>
      </c>
      <c r="G368" s="5" t="s">
        <v>24</v>
      </c>
      <c r="H368" s="5">
        <v>0.01874</v>
      </c>
      <c r="I368" s="5">
        <v>1.0</v>
      </c>
      <c r="J368" s="5" t="s">
        <v>28</v>
      </c>
      <c r="K368" s="5" t="s">
        <v>36</v>
      </c>
      <c r="L368" s="5" t="s">
        <v>29</v>
      </c>
      <c r="M368" s="5" t="s">
        <v>29</v>
      </c>
      <c r="N368" s="5" t="s">
        <v>29</v>
      </c>
      <c r="O368" s="7"/>
    </row>
    <row r="369" hidden="1">
      <c r="A369" s="4">
        <v>41740.0</v>
      </c>
      <c r="B369" s="5">
        <v>70.0</v>
      </c>
      <c r="C369" s="5">
        <v>36.0</v>
      </c>
      <c r="D369" s="5" t="s">
        <v>39</v>
      </c>
      <c r="E369" s="5" t="s">
        <v>23</v>
      </c>
      <c r="F369" s="5" t="s">
        <v>26</v>
      </c>
      <c r="G369" s="5" t="s">
        <v>24</v>
      </c>
      <c r="H369" s="5">
        <v>0.02271</v>
      </c>
      <c r="I369" s="5" t="s">
        <v>38</v>
      </c>
      <c r="J369" s="5" t="s">
        <v>28</v>
      </c>
      <c r="K369" s="5" t="s">
        <v>29</v>
      </c>
      <c r="L369" s="5" t="s">
        <v>36</v>
      </c>
      <c r="M369" s="5" t="s">
        <v>29</v>
      </c>
      <c r="N369" s="5" t="s">
        <v>29</v>
      </c>
      <c r="O369" s="7"/>
    </row>
    <row r="370">
      <c r="A370" s="4">
        <v>41739.0</v>
      </c>
      <c r="B370" s="5">
        <v>61.0</v>
      </c>
      <c r="C370" s="5">
        <v>36.0</v>
      </c>
      <c r="D370" s="5" t="s">
        <v>28</v>
      </c>
      <c r="E370" s="5" t="s">
        <v>23</v>
      </c>
      <c r="F370" s="5" t="s">
        <v>25</v>
      </c>
      <c r="G370" s="5">
        <v>4.0</v>
      </c>
      <c r="H370" s="5">
        <v>0.04247</v>
      </c>
      <c r="I370" s="5">
        <v>2.0</v>
      </c>
      <c r="J370" s="5" t="s">
        <v>31</v>
      </c>
      <c r="K370" s="5" t="s">
        <v>36</v>
      </c>
      <c r="L370" s="5" t="s">
        <v>29</v>
      </c>
      <c r="M370" s="5" t="s">
        <v>29</v>
      </c>
      <c r="N370" s="5" t="s">
        <v>29</v>
      </c>
      <c r="O370" s="7"/>
    </row>
    <row r="371" hidden="1">
      <c r="A371" s="4">
        <v>41793.0</v>
      </c>
      <c r="B371" s="5">
        <v>211.0</v>
      </c>
      <c r="C371" s="5">
        <v>39.0</v>
      </c>
      <c r="D371" s="5" t="s">
        <v>39</v>
      </c>
      <c r="E371" s="5" t="s">
        <v>40</v>
      </c>
      <c r="F371" s="5" t="s">
        <v>26</v>
      </c>
      <c r="G371" s="5">
        <v>3.0</v>
      </c>
      <c r="H371" s="5">
        <v>0.01085</v>
      </c>
      <c r="I371" s="5">
        <v>1.0</v>
      </c>
      <c r="J371" s="5" t="s">
        <v>28</v>
      </c>
      <c r="K371" s="5" t="s">
        <v>29</v>
      </c>
      <c r="L371" s="5" t="s">
        <v>36</v>
      </c>
      <c r="M371" s="5" t="s">
        <v>36</v>
      </c>
      <c r="N371" s="5" t="s">
        <v>36</v>
      </c>
      <c r="O371" s="5" t="s">
        <v>47</v>
      </c>
    </row>
    <row r="372" hidden="1">
      <c r="A372" s="4">
        <v>41794.0</v>
      </c>
      <c r="B372" s="5">
        <v>231.0</v>
      </c>
      <c r="C372" s="5">
        <v>39.0</v>
      </c>
      <c r="D372" s="5" t="s">
        <v>24</v>
      </c>
      <c r="E372" s="5" t="s">
        <v>24</v>
      </c>
      <c r="F372" s="5" t="s">
        <v>34</v>
      </c>
      <c r="G372" s="5">
        <v>8.0</v>
      </c>
      <c r="H372" s="5">
        <v>0.04108</v>
      </c>
      <c r="I372" s="5" t="s">
        <v>46</v>
      </c>
      <c r="J372" s="5" t="s">
        <v>28</v>
      </c>
      <c r="K372" s="5" t="s">
        <v>36</v>
      </c>
      <c r="L372" s="5" t="s">
        <v>29</v>
      </c>
      <c r="M372" s="5" t="s">
        <v>29</v>
      </c>
      <c r="N372" s="5" t="s">
        <v>29</v>
      </c>
      <c r="O372" s="7"/>
    </row>
    <row r="373" hidden="1">
      <c r="A373" s="4">
        <v>41794.0</v>
      </c>
      <c r="B373" s="5">
        <v>232.0</v>
      </c>
      <c r="C373" s="5">
        <v>39.0</v>
      </c>
      <c r="D373" s="5" t="s">
        <v>39</v>
      </c>
      <c r="E373" s="5" t="s">
        <v>40</v>
      </c>
      <c r="F373" s="5" t="s">
        <v>37</v>
      </c>
      <c r="G373" s="5">
        <v>3.0</v>
      </c>
      <c r="H373" s="5">
        <v>0.027</v>
      </c>
      <c r="I373" s="5" t="s">
        <v>105</v>
      </c>
      <c r="J373" s="5" t="s">
        <v>28</v>
      </c>
      <c r="K373" s="5" t="s">
        <v>29</v>
      </c>
      <c r="L373" s="5" t="s">
        <v>29</v>
      </c>
      <c r="M373" s="5" t="s">
        <v>36</v>
      </c>
      <c r="N373" s="5" t="s">
        <v>36</v>
      </c>
      <c r="O373" s="5" t="s">
        <v>47</v>
      </c>
    </row>
    <row r="374" hidden="1">
      <c r="A374" s="4">
        <v>41794.0</v>
      </c>
      <c r="B374" s="5">
        <v>236.0</v>
      </c>
      <c r="C374" s="5">
        <v>39.0</v>
      </c>
      <c r="D374" s="5" t="s">
        <v>28</v>
      </c>
      <c r="E374" s="5" t="s">
        <v>24</v>
      </c>
      <c r="F374" s="5" t="s">
        <v>37</v>
      </c>
      <c r="G374" s="5">
        <v>9.0</v>
      </c>
      <c r="H374" s="5">
        <v>0.05049</v>
      </c>
      <c r="I374" s="5" t="s">
        <v>27</v>
      </c>
      <c r="J374" s="5" t="s">
        <v>28</v>
      </c>
      <c r="K374" s="5" t="s">
        <v>36</v>
      </c>
      <c r="L374" s="5" t="s">
        <v>29</v>
      </c>
      <c r="M374" s="5" t="s">
        <v>36</v>
      </c>
      <c r="N374" s="5" t="s">
        <v>36</v>
      </c>
      <c r="O374" s="7"/>
    </row>
    <row r="375" hidden="1">
      <c r="A375" s="4">
        <v>41794.0</v>
      </c>
      <c r="B375" s="5">
        <v>238.0</v>
      </c>
      <c r="C375" s="5">
        <v>39.0</v>
      </c>
      <c r="D375" s="5" t="s">
        <v>28</v>
      </c>
      <c r="E375" s="5" t="s">
        <v>24</v>
      </c>
      <c r="F375" s="5" t="s">
        <v>25</v>
      </c>
      <c r="G375" s="5">
        <v>3.0</v>
      </c>
      <c r="H375" s="5">
        <v>0.012</v>
      </c>
      <c r="I375" s="5">
        <v>1.0</v>
      </c>
      <c r="J375" s="5" t="s">
        <v>28</v>
      </c>
      <c r="K375" s="5" t="s">
        <v>36</v>
      </c>
      <c r="L375" s="5" t="s">
        <v>29</v>
      </c>
      <c r="M375" s="5" t="s">
        <v>36</v>
      </c>
      <c r="N375" s="5" t="s">
        <v>36</v>
      </c>
      <c r="O375" s="5" t="s">
        <v>47</v>
      </c>
    </row>
    <row r="376">
      <c r="A376" s="4">
        <v>41739.0</v>
      </c>
      <c r="B376" s="5">
        <v>62.0</v>
      </c>
      <c r="C376" s="5">
        <v>36.0</v>
      </c>
      <c r="D376" s="5" t="s">
        <v>28</v>
      </c>
      <c r="E376" s="5" t="s">
        <v>23</v>
      </c>
      <c r="F376" s="5" t="s">
        <v>37</v>
      </c>
      <c r="G376" s="5">
        <v>9.0</v>
      </c>
      <c r="H376" s="5">
        <v>0.03692</v>
      </c>
      <c r="I376" s="5">
        <v>2.0</v>
      </c>
      <c r="J376" s="5" t="s">
        <v>31</v>
      </c>
      <c r="K376" s="5" t="s">
        <v>66</v>
      </c>
      <c r="L376" s="5" t="s">
        <v>29</v>
      </c>
      <c r="M376" s="5" t="s">
        <v>29</v>
      </c>
      <c r="N376" s="5" t="s">
        <v>29</v>
      </c>
      <c r="O376" s="7"/>
    </row>
    <row r="377">
      <c r="A377" s="4">
        <v>41739.0</v>
      </c>
      <c r="B377" s="5">
        <v>66.0</v>
      </c>
      <c r="C377" s="5">
        <v>36.0</v>
      </c>
      <c r="D377" s="5" t="s">
        <v>39</v>
      </c>
      <c r="E377" s="5" t="s">
        <v>23</v>
      </c>
      <c r="F377" s="5" t="s">
        <v>25</v>
      </c>
      <c r="G377" s="5">
        <v>6.0</v>
      </c>
      <c r="H377" s="5">
        <v>0.03511</v>
      </c>
      <c r="I377" s="5">
        <v>2.0</v>
      </c>
      <c r="J377" s="5" t="s">
        <v>31</v>
      </c>
      <c r="K377" s="5" t="s">
        <v>36</v>
      </c>
      <c r="L377" s="5" t="s">
        <v>29</v>
      </c>
      <c r="M377" s="5" t="s">
        <v>29</v>
      </c>
      <c r="N377" s="5" t="s">
        <v>29</v>
      </c>
      <c r="O377" s="7"/>
    </row>
    <row r="378">
      <c r="A378" s="4">
        <v>41740.0</v>
      </c>
      <c r="B378" s="5">
        <v>70.0</v>
      </c>
      <c r="C378" s="5">
        <v>36.0</v>
      </c>
      <c r="D378" s="5" t="s">
        <v>39</v>
      </c>
      <c r="E378" s="5" t="s">
        <v>23</v>
      </c>
      <c r="F378" s="5" t="s">
        <v>26</v>
      </c>
      <c r="G378" s="5">
        <v>1.0</v>
      </c>
      <c r="H378" s="5">
        <v>0.03684</v>
      </c>
      <c r="I378" s="5">
        <v>2.0</v>
      </c>
      <c r="J378" s="5" t="s">
        <v>31</v>
      </c>
      <c r="K378" s="5" t="s">
        <v>29</v>
      </c>
      <c r="L378" s="5" t="s">
        <v>36</v>
      </c>
      <c r="M378" s="5" t="s">
        <v>29</v>
      </c>
      <c r="N378" s="5" t="s">
        <v>29</v>
      </c>
      <c r="O378" s="7"/>
    </row>
    <row r="379">
      <c r="A379" s="4">
        <v>41740.0</v>
      </c>
      <c r="B379" s="5">
        <v>69.0</v>
      </c>
      <c r="C379" s="5">
        <v>36.0</v>
      </c>
      <c r="D379" s="5" t="s">
        <v>39</v>
      </c>
      <c r="E379" s="5" t="s">
        <v>23</v>
      </c>
      <c r="F379" s="5" t="s">
        <v>34</v>
      </c>
      <c r="G379" s="5">
        <v>6.0</v>
      </c>
      <c r="H379" s="5">
        <v>0.03023</v>
      </c>
      <c r="I379" s="5" t="s">
        <v>182</v>
      </c>
      <c r="J379" s="5" t="s">
        <v>31</v>
      </c>
      <c r="K379" s="5" t="s">
        <v>36</v>
      </c>
      <c r="L379" s="5" t="s">
        <v>36</v>
      </c>
      <c r="M379" s="5" t="s">
        <v>36</v>
      </c>
      <c r="N379" s="5" t="s">
        <v>29</v>
      </c>
      <c r="O379" s="7"/>
    </row>
    <row r="380">
      <c r="A380" s="4">
        <v>41739.0</v>
      </c>
      <c r="B380" s="5">
        <v>59.0</v>
      </c>
      <c r="C380" s="5">
        <v>36.0</v>
      </c>
      <c r="D380" s="5" t="s">
        <v>39</v>
      </c>
      <c r="E380" s="5" t="s">
        <v>23</v>
      </c>
      <c r="F380" s="5" t="s">
        <v>37</v>
      </c>
      <c r="G380" s="5">
        <v>4.0</v>
      </c>
      <c r="H380" s="5">
        <v>0.03897</v>
      </c>
      <c r="I380" s="5">
        <v>2.0</v>
      </c>
      <c r="J380" s="5" t="s">
        <v>31</v>
      </c>
      <c r="K380" s="5" t="s">
        <v>36</v>
      </c>
      <c r="L380" s="5" t="s">
        <v>29</v>
      </c>
      <c r="M380" s="5" t="s">
        <v>29</v>
      </c>
      <c r="N380" s="5" t="s">
        <v>29</v>
      </c>
      <c r="O380" s="5" t="s">
        <v>71</v>
      </c>
    </row>
    <row r="381">
      <c r="A381" s="4">
        <v>41794.0</v>
      </c>
      <c r="B381" s="5">
        <v>231.0</v>
      </c>
      <c r="C381" s="5">
        <v>39.0</v>
      </c>
      <c r="D381" s="5" t="s">
        <v>28</v>
      </c>
      <c r="E381" s="5" t="s">
        <v>40</v>
      </c>
      <c r="F381" s="5" t="s">
        <v>34</v>
      </c>
      <c r="G381" s="5">
        <v>8.0</v>
      </c>
      <c r="H381" s="5">
        <v>0.05559</v>
      </c>
      <c r="I381" s="5" t="s">
        <v>46</v>
      </c>
      <c r="J381" s="5" t="s">
        <v>31</v>
      </c>
      <c r="K381" s="5" t="s">
        <v>36</v>
      </c>
      <c r="L381" s="5" t="s">
        <v>29</v>
      </c>
      <c r="M381" s="5" t="s">
        <v>29</v>
      </c>
      <c r="N381" s="5" t="s">
        <v>29</v>
      </c>
      <c r="O381" s="7"/>
    </row>
    <row r="382">
      <c r="A382" s="4">
        <v>41793.0</v>
      </c>
      <c r="B382" s="5">
        <v>225.0</v>
      </c>
      <c r="C382" s="5">
        <v>39.0</v>
      </c>
      <c r="D382" s="5" t="s">
        <v>28</v>
      </c>
      <c r="E382" s="5" t="s">
        <v>40</v>
      </c>
      <c r="F382" s="5" t="s">
        <v>26</v>
      </c>
      <c r="G382" s="5">
        <v>14.0</v>
      </c>
      <c r="H382" s="5">
        <v>0.01133</v>
      </c>
      <c r="I382" s="5" t="s">
        <v>35</v>
      </c>
      <c r="J382" s="5" t="s">
        <v>31</v>
      </c>
      <c r="K382" s="5" t="s">
        <v>36</v>
      </c>
      <c r="L382" s="5" t="s">
        <v>36</v>
      </c>
      <c r="M382" s="5" t="s">
        <v>29</v>
      </c>
      <c r="N382" s="5" t="s">
        <v>29</v>
      </c>
      <c r="O382" s="7"/>
    </row>
    <row r="383">
      <c r="A383" s="4">
        <v>41794.0</v>
      </c>
      <c r="B383" s="5">
        <v>238.0</v>
      </c>
      <c r="C383" s="5">
        <v>39.0</v>
      </c>
      <c r="D383" s="5" t="s">
        <v>28</v>
      </c>
      <c r="E383" s="5" t="s">
        <v>40</v>
      </c>
      <c r="F383" s="5" t="s">
        <v>25</v>
      </c>
      <c r="G383" s="5">
        <v>3.0</v>
      </c>
      <c r="H383" s="5">
        <v>0.02289</v>
      </c>
      <c r="I383" s="5">
        <v>2.0</v>
      </c>
      <c r="J383" s="5" t="s">
        <v>31</v>
      </c>
      <c r="K383" s="5" t="s">
        <v>36</v>
      </c>
      <c r="L383" s="5" t="s">
        <v>29</v>
      </c>
      <c r="M383" s="5" t="s">
        <v>36</v>
      </c>
      <c r="N383" s="5" t="s">
        <v>36</v>
      </c>
      <c r="O383" s="5" t="s">
        <v>47</v>
      </c>
    </row>
    <row r="384" hidden="1">
      <c r="A384" s="4">
        <v>41793.0</v>
      </c>
      <c r="B384" s="5">
        <v>224.0</v>
      </c>
      <c r="C384" s="5">
        <v>40.0</v>
      </c>
      <c r="D384" s="5" t="s">
        <v>39</v>
      </c>
      <c r="E384" s="5" t="s">
        <v>40</v>
      </c>
      <c r="F384" s="5" t="s">
        <v>34</v>
      </c>
      <c r="G384" s="5">
        <v>4.0</v>
      </c>
      <c r="H384" s="5">
        <v>0.01722</v>
      </c>
      <c r="I384" s="5">
        <v>1.0</v>
      </c>
      <c r="J384" s="5" t="s">
        <v>28</v>
      </c>
      <c r="K384" s="5" t="s">
        <v>36</v>
      </c>
      <c r="L384" s="5" t="s">
        <v>29</v>
      </c>
      <c r="M384" s="5" t="s">
        <v>29</v>
      </c>
      <c r="N384" s="5" t="s">
        <v>29</v>
      </c>
      <c r="O384" s="7"/>
    </row>
    <row r="385">
      <c r="A385" s="4">
        <v>41794.0</v>
      </c>
      <c r="B385" s="5">
        <v>236.0</v>
      </c>
      <c r="C385" s="5">
        <v>39.0</v>
      </c>
      <c r="D385" s="5" t="s">
        <v>28</v>
      </c>
      <c r="E385" s="5" t="s">
        <v>40</v>
      </c>
      <c r="F385" s="5" t="s">
        <v>37</v>
      </c>
      <c r="G385" s="5">
        <v>9.0</v>
      </c>
      <c r="H385" s="5">
        <v>0.02782</v>
      </c>
      <c r="I385" s="5" t="s">
        <v>27</v>
      </c>
      <c r="J385" s="5" t="s">
        <v>31</v>
      </c>
      <c r="K385" s="5" t="s">
        <v>36</v>
      </c>
      <c r="L385" s="5" t="s">
        <v>29</v>
      </c>
      <c r="M385" s="5" t="s">
        <v>36</v>
      </c>
      <c r="N385" s="5" t="s">
        <v>36</v>
      </c>
      <c r="O385" s="5" t="s">
        <v>47</v>
      </c>
    </row>
    <row r="386">
      <c r="A386" s="4">
        <v>41793.0</v>
      </c>
      <c r="B386" s="5">
        <v>211.0</v>
      </c>
      <c r="C386" s="5">
        <v>39.0</v>
      </c>
      <c r="D386" s="5" t="s">
        <v>39</v>
      </c>
      <c r="E386" s="5" t="s">
        <v>40</v>
      </c>
      <c r="F386" s="5" t="s">
        <v>26</v>
      </c>
      <c r="G386" s="5">
        <v>3.0</v>
      </c>
      <c r="H386" s="5">
        <v>0.02914</v>
      </c>
      <c r="I386" s="5">
        <v>2.0</v>
      </c>
      <c r="J386" s="5" t="s">
        <v>31</v>
      </c>
      <c r="K386" s="5" t="s">
        <v>29</v>
      </c>
      <c r="L386" s="5" t="s">
        <v>36</v>
      </c>
      <c r="M386" s="5" t="s">
        <v>36</v>
      </c>
      <c r="N386" s="5" t="s">
        <v>36</v>
      </c>
      <c r="O386" s="5" t="s">
        <v>47</v>
      </c>
    </row>
    <row r="387" hidden="1">
      <c r="A387" s="4">
        <v>41793.0</v>
      </c>
      <c r="B387" s="5">
        <v>227.0</v>
      </c>
      <c r="C387" s="5">
        <v>40.0</v>
      </c>
      <c r="D387" s="5" t="s">
        <v>39</v>
      </c>
      <c r="E387" s="5" t="s">
        <v>40</v>
      </c>
      <c r="F387" s="5" t="s">
        <v>26</v>
      </c>
      <c r="G387" s="5">
        <v>3.0</v>
      </c>
      <c r="H387" s="5">
        <v>0.01911</v>
      </c>
      <c r="I387" s="5" t="s">
        <v>27</v>
      </c>
      <c r="J387" s="5" t="s">
        <v>28</v>
      </c>
      <c r="K387" s="5" t="s">
        <v>36</v>
      </c>
      <c r="L387" s="5" t="s">
        <v>36</v>
      </c>
      <c r="M387" s="5" t="s">
        <v>36</v>
      </c>
      <c r="N387" s="5" t="s">
        <v>29</v>
      </c>
      <c r="O387" s="7"/>
    </row>
    <row r="388">
      <c r="A388" s="4">
        <v>41793.0</v>
      </c>
      <c r="B388" s="5">
        <v>229.0</v>
      </c>
      <c r="C388" s="5">
        <v>39.0</v>
      </c>
      <c r="D388" s="5" t="s">
        <v>39</v>
      </c>
      <c r="E388" s="5" t="s">
        <v>40</v>
      </c>
      <c r="F388" s="5" t="s">
        <v>25</v>
      </c>
      <c r="G388" s="5">
        <v>12.0</v>
      </c>
      <c r="H388" s="5">
        <v>0.06225</v>
      </c>
      <c r="I388" s="5" t="s">
        <v>35</v>
      </c>
      <c r="J388" s="5" t="s">
        <v>31</v>
      </c>
      <c r="K388" s="5" t="s">
        <v>36</v>
      </c>
      <c r="L388" s="5" t="s">
        <v>29</v>
      </c>
      <c r="M388" s="5" t="s">
        <v>29</v>
      </c>
      <c r="N388" s="5" t="s">
        <v>36</v>
      </c>
      <c r="O388" s="5" t="s">
        <v>47</v>
      </c>
    </row>
    <row r="389">
      <c r="A389" s="4">
        <v>41794.0</v>
      </c>
      <c r="B389" s="5">
        <v>232.0</v>
      </c>
      <c r="C389" s="5">
        <v>39.0</v>
      </c>
      <c r="D389" s="5" t="s">
        <v>39</v>
      </c>
      <c r="E389" s="5" t="s">
        <v>40</v>
      </c>
      <c r="F389" s="5" t="s">
        <v>37</v>
      </c>
      <c r="G389" s="5">
        <v>3.0</v>
      </c>
      <c r="H389" s="5">
        <v>0.03707</v>
      </c>
      <c r="I389" s="5" t="s">
        <v>105</v>
      </c>
      <c r="J389" s="5" t="s">
        <v>31</v>
      </c>
      <c r="K389" s="5" t="s">
        <v>29</v>
      </c>
      <c r="L389" s="5" t="s">
        <v>29</v>
      </c>
      <c r="M389" s="5" t="s">
        <v>36</v>
      </c>
      <c r="N389" s="5" t="s">
        <v>36</v>
      </c>
      <c r="O389" s="5" t="s">
        <v>47</v>
      </c>
    </row>
    <row r="390" hidden="1">
      <c r="A390" s="4">
        <v>41794.0</v>
      </c>
      <c r="B390" s="5">
        <v>237.0</v>
      </c>
      <c r="C390" s="5">
        <v>40.0</v>
      </c>
      <c r="D390" s="5" t="s">
        <v>28</v>
      </c>
      <c r="E390" s="5" t="s">
        <v>24</v>
      </c>
      <c r="F390" s="5" t="s">
        <v>34</v>
      </c>
      <c r="G390" s="5">
        <v>11.0</v>
      </c>
      <c r="H390" s="5">
        <v>0.0551</v>
      </c>
      <c r="I390" s="5" t="s">
        <v>27</v>
      </c>
      <c r="J390" s="5" t="s">
        <v>28</v>
      </c>
      <c r="K390" s="5" t="s">
        <v>29</v>
      </c>
      <c r="L390" s="5" t="s">
        <v>29</v>
      </c>
      <c r="M390" s="5" t="s">
        <v>29</v>
      </c>
      <c r="N390" s="5" t="s">
        <v>29</v>
      </c>
      <c r="O390" s="5" t="s">
        <v>47</v>
      </c>
    </row>
    <row r="391">
      <c r="A391" s="4">
        <v>41793.0</v>
      </c>
      <c r="B391" s="5">
        <v>226.0</v>
      </c>
      <c r="C391" s="5">
        <v>40.0</v>
      </c>
      <c r="D391" s="5" t="s">
        <v>28</v>
      </c>
      <c r="E391" s="5" t="s">
        <v>40</v>
      </c>
      <c r="F391" s="5" t="s">
        <v>26</v>
      </c>
      <c r="G391" s="5">
        <v>7.0</v>
      </c>
      <c r="H391" s="5">
        <v>0.03563</v>
      </c>
      <c r="I391" s="5" t="s">
        <v>35</v>
      </c>
      <c r="J391" s="5" t="s">
        <v>31</v>
      </c>
      <c r="K391" s="5" t="s">
        <v>36</v>
      </c>
      <c r="L391" s="5" t="s">
        <v>36</v>
      </c>
      <c r="M391" s="5" t="s">
        <v>36</v>
      </c>
      <c r="N391" s="5" t="s">
        <v>29</v>
      </c>
      <c r="O391" s="7"/>
    </row>
    <row r="392">
      <c r="A392" s="4">
        <v>41793.0</v>
      </c>
      <c r="B392" s="5">
        <v>228.0</v>
      </c>
      <c r="C392" s="5">
        <v>40.0</v>
      </c>
      <c r="D392" s="5" t="s">
        <v>28</v>
      </c>
      <c r="E392" s="5" t="s">
        <v>40</v>
      </c>
      <c r="F392" s="5" t="s">
        <v>25</v>
      </c>
      <c r="G392" s="5">
        <v>9.0</v>
      </c>
      <c r="H392" s="5">
        <v>0.04345</v>
      </c>
      <c r="I392" s="5" t="s">
        <v>35</v>
      </c>
      <c r="J392" s="5" t="s">
        <v>31</v>
      </c>
      <c r="K392" s="5" t="s">
        <v>36</v>
      </c>
      <c r="L392" s="5" t="s">
        <v>29</v>
      </c>
      <c r="M392" s="5" t="s">
        <v>36</v>
      </c>
      <c r="N392" s="5" t="s">
        <v>36</v>
      </c>
      <c r="O392" s="5" t="s">
        <v>47</v>
      </c>
    </row>
    <row r="393">
      <c r="A393" s="4">
        <v>41793.0</v>
      </c>
      <c r="B393" s="5">
        <v>230.0</v>
      </c>
      <c r="C393" s="5">
        <v>40.0</v>
      </c>
      <c r="D393" s="5" t="s">
        <v>28</v>
      </c>
      <c r="E393" s="5" t="s">
        <v>40</v>
      </c>
      <c r="F393" s="5" t="s">
        <v>37</v>
      </c>
      <c r="G393" s="5">
        <v>13.0</v>
      </c>
      <c r="H393" s="5">
        <v>0.03642</v>
      </c>
      <c r="I393" s="5" t="s">
        <v>35</v>
      </c>
      <c r="J393" s="5" t="s">
        <v>31</v>
      </c>
      <c r="K393" s="5" t="s">
        <v>36</v>
      </c>
      <c r="L393" s="5" t="s">
        <v>29</v>
      </c>
      <c r="M393" s="5" t="s">
        <v>29</v>
      </c>
      <c r="N393" s="5" t="s">
        <v>29</v>
      </c>
      <c r="O393" s="7"/>
    </row>
    <row r="394">
      <c r="A394" s="4">
        <v>41794.0</v>
      </c>
      <c r="B394" s="5">
        <v>237.0</v>
      </c>
      <c r="C394" s="5">
        <v>40.0</v>
      </c>
      <c r="D394" s="5" t="s">
        <v>28</v>
      </c>
      <c r="E394" s="5" t="s">
        <v>40</v>
      </c>
      <c r="F394" s="5" t="s">
        <v>34</v>
      </c>
      <c r="G394" s="5">
        <v>11.0</v>
      </c>
      <c r="H394" s="5">
        <v>0.06327</v>
      </c>
      <c r="I394" s="5" t="s">
        <v>27</v>
      </c>
      <c r="J394" s="5" t="s">
        <v>31</v>
      </c>
      <c r="K394" s="5" t="s">
        <v>29</v>
      </c>
      <c r="L394" s="5" t="s">
        <v>29</v>
      </c>
      <c r="M394" s="5" t="s">
        <v>29</v>
      </c>
      <c r="N394" s="5" t="s">
        <v>29</v>
      </c>
      <c r="O394" s="7"/>
    </row>
    <row r="395">
      <c r="A395" s="4">
        <v>41793.0</v>
      </c>
      <c r="B395" s="5">
        <v>223.0</v>
      </c>
      <c r="C395" s="5">
        <v>40.0</v>
      </c>
      <c r="D395" s="5" t="s">
        <v>39</v>
      </c>
      <c r="E395" s="5" t="s">
        <v>40</v>
      </c>
      <c r="F395" s="5" t="s">
        <v>37</v>
      </c>
      <c r="G395" s="5">
        <v>14.0</v>
      </c>
      <c r="H395" s="5">
        <v>0.01673</v>
      </c>
      <c r="I395" s="5" t="s">
        <v>35</v>
      </c>
      <c r="J395" s="5" t="s">
        <v>31</v>
      </c>
      <c r="K395" s="5" t="s">
        <v>36</v>
      </c>
      <c r="L395" s="5" t="s">
        <v>29</v>
      </c>
      <c r="M395" s="5" t="s">
        <v>29</v>
      </c>
      <c r="N395" s="5" t="s">
        <v>29</v>
      </c>
      <c r="O395" s="7"/>
    </row>
    <row r="396">
      <c r="A396" s="4">
        <v>41793.0</v>
      </c>
      <c r="B396" s="5">
        <v>224.0</v>
      </c>
      <c r="C396" s="5">
        <v>40.0</v>
      </c>
      <c r="D396" s="5" t="s">
        <v>39</v>
      </c>
      <c r="E396" s="5" t="s">
        <v>40</v>
      </c>
      <c r="F396" s="5" t="s">
        <v>34</v>
      </c>
      <c r="G396" s="5">
        <v>4.0</v>
      </c>
      <c r="H396" s="5">
        <v>0.03856</v>
      </c>
      <c r="I396" s="5">
        <v>2.0</v>
      </c>
      <c r="J396" s="5" t="s">
        <v>31</v>
      </c>
      <c r="K396" s="5" t="s">
        <v>36</v>
      </c>
      <c r="L396" s="5" t="s">
        <v>29</v>
      </c>
      <c r="M396" s="5" t="s">
        <v>29</v>
      </c>
      <c r="N396" s="5" t="s">
        <v>29</v>
      </c>
      <c r="O396" s="7"/>
    </row>
    <row r="397">
      <c r="A397" s="4">
        <v>41793.0</v>
      </c>
      <c r="B397" s="5">
        <v>227.0</v>
      </c>
      <c r="C397" s="5">
        <v>40.0</v>
      </c>
      <c r="D397" s="5" t="s">
        <v>39</v>
      </c>
      <c r="E397" s="5" t="s">
        <v>40</v>
      </c>
      <c r="F397" s="5" t="s">
        <v>26</v>
      </c>
      <c r="G397" s="5">
        <v>5.0</v>
      </c>
      <c r="H397" s="5">
        <v>0.01719</v>
      </c>
      <c r="I397" s="5" t="s">
        <v>27</v>
      </c>
      <c r="J397" s="5" t="s">
        <v>31</v>
      </c>
      <c r="K397" s="5" t="s">
        <v>29</v>
      </c>
      <c r="L397" s="5" t="s">
        <v>36</v>
      </c>
      <c r="M397" s="5" t="s">
        <v>36</v>
      </c>
      <c r="N397" s="5" t="s">
        <v>29</v>
      </c>
      <c r="O397" s="7"/>
    </row>
    <row r="398">
      <c r="A398" s="4">
        <v>41794.0</v>
      </c>
      <c r="B398" s="5">
        <v>239.0</v>
      </c>
      <c r="C398" s="5">
        <v>40.0</v>
      </c>
      <c r="D398" s="5" t="s">
        <v>39</v>
      </c>
      <c r="E398" s="5" t="s">
        <v>40</v>
      </c>
      <c r="F398" s="5" t="s">
        <v>25</v>
      </c>
      <c r="G398" s="5">
        <v>5.0</v>
      </c>
      <c r="H398" s="5">
        <v>0.05313</v>
      </c>
      <c r="I398" s="5" t="s">
        <v>35</v>
      </c>
      <c r="J398" s="5" t="s">
        <v>31</v>
      </c>
      <c r="K398" s="5" t="s">
        <v>29</v>
      </c>
      <c r="L398" s="5" t="s">
        <v>29</v>
      </c>
      <c r="M398" s="5" t="s">
        <v>36</v>
      </c>
      <c r="N398" s="5" t="s">
        <v>36</v>
      </c>
      <c r="O398" s="5" t="s">
        <v>47</v>
      </c>
    </row>
    <row r="399" hidden="1">
      <c r="A399" s="4">
        <v>41729.0</v>
      </c>
      <c r="B399" s="5">
        <v>21.0</v>
      </c>
      <c r="C399" s="5" t="s">
        <v>24</v>
      </c>
      <c r="D399" s="5" t="s">
        <v>39</v>
      </c>
      <c r="E399" s="5" t="s">
        <v>30</v>
      </c>
      <c r="F399" s="5" t="s">
        <v>25</v>
      </c>
      <c r="G399" s="5">
        <v>1.0</v>
      </c>
      <c r="H399" s="5">
        <v>0.00669</v>
      </c>
      <c r="I399" s="5">
        <v>1.0</v>
      </c>
      <c r="J399" s="5" t="s">
        <v>28</v>
      </c>
      <c r="K399" s="5" t="s">
        <v>36</v>
      </c>
      <c r="L399" s="5" t="s">
        <v>36</v>
      </c>
      <c r="M399" s="5" t="s">
        <v>36</v>
      </c>
      <c r="N399" s="5" t="s">
        <v>29</v>
      </c>
      <c r="O399" s="5" t="s">
        <v>44</v>
      </c>
    </row>
    <row r="400" hidden="1">
      <c r="A400" s="4">
        <v>41729.0</v>
      </c>
      <c r="B400" s="5">
        <v>22.0</v>
      </c>
      <c r="C400" s="5" t="s">
        <v>24</v>
      </c>
      <c r="D400" s="5" t="s">
        <v>39</v>
      </c>
      <c r="E400" s="5" t="s">
        <v>30</v>
      </c>
      <c r="F400" s="5" t="s">
        <v>34</v>
      </c>
      <c r="G400" s="5">
        <v>7.0</v>
      </c>
      <c r="H400" s="5">
        <v>0.02553</v>
      </c>
      <c r="I400" s="5">
        <v>1.0</v>
      </c>
      <c r="J400" s="5" t="s">
        <v>28</v>
      </c>
      <c r="K400" s="5" t="s">
        <v>36</v>
      </c>
      <c r="L400" s="5" t="s">
        <v>36</v>
      </c>
      <c r="M400" s="5" t="s">
        <v>36</v>
      </c>
      <c r="N400" s="5" t="s">
        <v>29</v>
      </c>
      <c r="O400" s="5" t="s">
        <v>42</v>
      </c>
    </row>
    <row r="401" hidden="1">
      <c r="A401" s="4">
        <v>41729.0</v>
      </c>
      <c r="B401" s="5">
        <v>23.0</v>
      </c>
      <c r="C401" s="5" t="s">
        <v>24</v>
      </c>
      <c r="D401" s="5" t="s">
        <v>39</v>
      </c>
      <c r="E401" s="5" t="s">
        <v>30</v>
      </c>
      <c r="F401" s="5" t="s">
        <v>26</v>
      </c>
      <c r="G401" s="5">
        <v>4.0</v>
      </c>
      <c r="H401" s="5">
        <v>0.02866</v>
      </c>
      <c r="I401" s="5">
        <v>1.0</v>
      </c>
      <c r="J401" s="5" t="s">
        <v>28</v>
      </c>
      <c r="K401" s="5" t="s">
        <v>29</v>
      </c>
      <c r="L401" s="5" t="s">
        <v>29</v>
      </c>
      <c r="M401" s="5" t="s">
        <v>29</v>
      </c>
      <c r="N401" s="5" t="s">
        <v>36</v>
      </c>
      <c r="O401" s="5" t="s">
        <v>45</v>
      </c>
    </row>
    <row r="402" hidden="1">
      <c r="A402" s="4">
        <v>41789.0</v>
      </c>
      <c r="B402" s="5">
        <v>191.0</v>
      </c>
      <c r="C402" s="5" t="s">
        <v>24</v>
      </c>
      <c r="D402" s="5" t="s">
        <v>39</v>
      </c>
      <c r="E402" s="5" t="s">
        <v>23</v>
      </c>
      <c r="F402" s="5" t="s">
        <v>25</v>
      </c>
      <c r="G402" s="5" t="s">
        <v>24</v>
      </c>
      <c r="H402" s="5">
        <v>0.04157</v>
      </c>
      <c r="I402" s="5" t="s">
        <v>27</v>
      </c>
      <c r="J402" s="5" t="s">
        <v>28</v>
      </c>
      <c r="K402" s="5" t="s">
        <v>36</v>
      </c>
      <c r="L402" s="5" t="s">
        <v>29</v>
      </c>
      <c r="M402" s="5" t="s">
        <v>29</v>
      </c>
      <c r="N402" s="5" t="s">
        <v>29</v>
      </c>
      <c r="O402" s="7"/>
    </row>
    <row r="403" hidden="1">
      <c r="A403" s="4">
        <v>41789.0</v>
      </c>
      <c r="B403" s="5">
        <v>192.0</v>
      </c>
      <c r="C403" s="5" t="s">
        <v>24</v>
      </c>
      <c r="D403" s="5" t="s">
        <v>39</v>
      </c>
      <c r="E403" s="5" t="s">
        <v>23</v>
      </c>
      <c r="F403" s="5" t="s">
        <v>37</v>
      </c>
      <c r="G403" s="5" t="s">
        <v>24</v>
      </c>
      <c r="H403" s="5">
        <v>0.03465</v>
      </c>
      <c r="I403" s="5" t="s">
        <v>27</v>
      </c>
      <c r="J403" s="5" t="s">
        <v>28</v>
      </c>
      <c r="K403" s="5" t="s">
        <v>36</v>
      </c>
      <c r="L403" s="5" t="s">
        <v>29</v>
      </c>
      <c r="M403" s="5" t="s">
        <v>29</v>
      </c>
      <c r="N403" s="5" t="s">
        <v>29</v>
      </c>
      <c r="O403" s="5"/>
    </row>
    <row r="404">
      <c r="A404" s="4">
        <v>41794.0</v>
      </c>
      <c r="B404" s="5">
        <v>240.0</v>
      </c>
      <c r="C404" s="5" t="s">
        <v>24</v>
      </c>
      <c r="D404" s="5" t="s">
        <v>39</v>
      </c>
      <c r="E404" s="5" t="s">
        <v>56</v>
      </c>
      <c r="F404" s="5" t="s">
        <v>26</v>
      </c>
      <c r="G404" s="5">
        <v>9.0</v>
      </c>
      <c r="H404" s="5">
        <v>0.02973</v>
      </c>
      <c r="I404" s="5">
        <v>2.0</v>
      </c>
      <c r="J404" s="5" t="s">
        <v>31</v>
      </c>
      <c r="K404" s="5" t="s">
        <v>29</v>
      </c>
      <c r="L404" s="5" t="s">
        <v>36</v>
      </c>
      <c r="M404" s="5" t="s">
        <v>29</v>
      </c>
      <c r="N404" s="5" t="s">
        <v>29</v>
      </c>
      <c r="O404" s="7"/>
    </row>
    <row r="405" hidden="1">
      <c r="A405" s="4">
        <v>41794.0</v>
      </c>
      <c r="B405" s="5">
        <v>240.0</v>
      </c>
      <c r="C405" s="5" t="s">
        <v>24</v>
      </c>
      <c r="D405" s="5" t="s">
        <v>39</v>
      </c>
      <c r="E405" s="5" t="s">
        <v>56</v>
      </c>
      <c r="F405" s="5" t="s">
        <v>26</v>
      </c>
      <c r="G405" s="5">
        <v>9.0</v>
      </c>
      <c r="H405" s="5">
        <v>0.01707</v>
      </c>
      <c r="I405" s="5">
        <v>1.0</v>
      </c>
      <c r="J405" s="5" t="s">
        <v>28</v>
      </c>
      <c r="K405" s="5" t="s">
        <v>29</v>
      </c>
      <c r="L405" s="5" t="s">
        <v>36</v>
      </c>
      <c r="M405" s="5" t="s">
        <v>29</v>
      </c>
      <c r="N405" s="5" t="s">
        <v>29</v>
      </c>
      <c r="O405" s="5"/>
    </row>
    <row r="406">
      <c r="A406" s="4">
        <v>41794.0</v>
      </c>
      <c r="B406" s="5">
        <v>241.0</v>
      </c>
      <c r="C406" s="5" t="s">
        <v>106</v>
      </c>
      <c r="D406" s="5" t="s">
        <v>107</v>
      </c>
      <c r="E406" s="5" t="s">
        <v>24</v>
      </c>
      <c r="F406" s="5" t="s">
        <v>25</v>
      </c>
      <c r="G406" s="5">
        <v>7.0</v>
      </c>
      <c r="H406" s="5">
        <v>0.02633</v>
      </c>
      <c r="I406" s="5" t="s">
        <v>105</v>
      </c>
      <c r="J406" s="5" t="s">
        <v>31</v>
      </c>
      <c r="K406" s="5" t="s">
        <v>29</v>
      </c>
      <c r="L406" s="5" t="s">
        <v>36</v>
      </c>
      <c r="M406" s="5" t="s">
        <v>36</v>
      </c>
      <c r="N406" s="5" t="s">
        <v>36</v>
      </c>
      <c r="O406" s="5" t="s">
        <v>47</v>
      </c>
    </row>
    <row r="407" hidden="1">
      <c r="A407" s="4">
        <v>41794.0</v>
      </c>
      <c r="B407" s="5">
        <v>241.0</v>
      </c>
      <c r="C407" s="5" t="s">
        <v>106</v>
      </c>
      <c r="D407" s="5" t="s">
        <v>107</v>
      </c>
      <c r="E407" s="5" t="s">
        <v>24</v>
      </c>
      <c r="F407" s="5" t="s">
        <v>25</v>
      </c>
      <c r="G407" s="5">
        <v>7.0</v>
      </c>
      <c r="H407" s="5">
        <v>0.01372</v>
      </c>
      <c r="I407" s="5" t="s">
        <v>94</v>
      </c>
      <c r="J407" s="5" t="s">
        <v>28</v>
      </c>
      <c r="K407" s="5" t="s">
        <v>29</v>
      </c>
      <c r="L407" s="5" t="s">
        <v>36</v>
      </c>
      <c r="M407" s="5" t="s">
        <v>36</v>
      </c>
      <c r="N407" s="5" t="s">
        <v>36</v>
      </c>
      <c r="O407" s="5" t="s">
        <v>47</v>
      </c>
    </row>
    <row r="408">
      <c r="A408" s="4"/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A997" s="4"/>
      <c r="E997" s="7"/>
    </row>
  </sheetData>
  <autoFilter ref="$A$1:$Z$407">
    <filterColumn colId="9">
      <filters>
        <filter val="DNA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86"/>
    <col customWidth="1" min="3" max="3" width="14.71"/>
    <col customWidth="1" min="4" max="4" width="11.71"/>
    <col customWidth="1" min="5" max="5" width="9.71"/>
    <col customWidth="1" min="6" max="6" width="16.86"/>
    <col customWidth="1" min="7" max="7" width="31.29"/>
  </cols>
  <sheetData>
    <row r="1">
      <c r="A1" s="46" t="s">
        <v>377</v>
      </c>
      <c r="B1" s="47" t="s">
        <v>1063</v>
      </c>
      <c r="C1" s="47" t="s">
        <v>1064</v>
      </c>
      <c r="D1" s="47" t="s">
        <v>1065</v>
      </c>
      <c r="E1" s="47" t="s">
        <v>1066</v>
      </c>
      <c r="F1" s="47" t="s">
        <v>1067</v>
      </c>
      <c r="G1" s="48" t="s">
        <v>1068</v>
      </c>
    </row>
    <row r="2">
      <c r="A2" s="49" t="s">
        <v>941</v>
      </c>
      <c r="B2" s="50"/>
      <c r="C2" s="50"/>
      <c r="D2" s="50">
        <f>countif('Copy of HAS_PELLET_LIST'!$A$2:$A$500,A2)</f>
        <v>0</v>
      </c>
      <c r="E2" s="50"/>
      <c r="F2" s="50">
        <f>countif('16s_samples_sequenced'!$A$2:$A$500,A2)</f>
        <v>2</v>
      </c>
      <c r="G2" s="51"/>
    </row>
    <row r="3">
      <c r="A3" s="49" t="s">
        <v>952</v>
      </c>
      <c r="B3" s="50"/>
      <c r="C3" s="50"/>
      <c r="D3" s="50">
        <f>countif('Copy of HAS_PELLET_LIST'!$A$2:$A$500,A3)</f>
        <v>0</v>
      </c>
      <c r="E3" s="50"/>
      <c r="F3" s="50">
        <f>countif('16s_samples_sequenced'!$A$2:$A$500,A3)</f>
        <v>2</v>
      </c>
      <c r="G3" s="51"/>
    </row>
    <row r="4">
      <c r="A4" s="49" t="s">
        <v>967</v>
      </c>
      <c r="B4" s="50"/>
      <c r="C4" s="50"/>
      <c r="D4" s="50">
        <f>countif('Copy of HAS_PELLET_LIST'!$A$2:$A$500,A4)</f>
        <v>0</v>
      </c>
      <c r="E4" s="50"/>
      <c r="F4" s="50">
        <f>countif('16s_samples_sequenced'!$A$2:$A$500,A4)</f>
        <v>2</v>
      </c>
      <c r="G4" s="51"/>
    </row>
    <row r="5">
      <c r="A5" s="49" t="s">
        <v>578</v>
      </c>
      <c r="B5" s="50"/>
      <c r="C5" s="50"/>
      <c r="D5" s="50">
        <f>countif('Copy of HAS_PELLET_LIST'!$A$2:$A$500,A5)</f>
        <v>0</v>
      </c>
      <c r="E5" s="50"/>
      <c r="F5" s="50">
        <f>countif('16s_samples_sequenced'!$A$2:$A$500,A5)</f>
        <v>2</v>
      </c>
      <c r="G5" s="51"/>
    </row>
    <row r="6">
      <c r="A6" s="49" t="s">
        <v>606</v>
      </c>
      <c r="B6" s="50"/>
      <c r="C6" s="50"/>
      <c r="D6" s="50">
        <f>countif('Copy of HAS_PELLET_LIST'!$A$2:$A$500,A6)</f>
        <v>0</v>
      </c>
      <c r="E6" s="50"/>
      <c r="F6" s="50">
        <f>countif('16s_samples_sequenced'!$A$2:$A$500,A6)</f>
        <v>2</v>
      </c>
      <c r="G6" s="51"/>
    </row>
    <row r="7">
      <c r="A7" s="49" t="s">
        <v>630</v>
      </c>
      <c r="B7" s="50"/>
      <c r="C7" s="50"/>
      <c r="D7" s="50">
        <f>countif('Copy of HAS_PELLET_LIST'!$A$2:$A$500,A7)</f>
        <v>0</v>
      </c>
      <c r="E7" s="50"/>
      <c r="F7" s="50">
        <f>countif('16s_samples_sequenced'!$A$2:$A$500,A7)</f>
        <v>2</v>
      </c>
      <c r="G7" s="51"/>
    </row>
    <row r="8">
      <c r="A8" s="49" t="s">
        <v>647</v>
      </c>
      <c r="B8" s="50"/>
      <c r="C8" s="50"/>
      <c r="D8" s="50">
        <f>countif('Copy of HAS_PELLET_LIST'!$A$2:$A$500,A8)</f>
        <v>0</v>
      </c>
      <c r="E8" s="50"/>
      <c r="F8" s="50">
        <f>countif('16s_samples_sequenced'!$A$2:$A$500,A8)</f>
        <v>2</v>
      </c>
      <c r="G8" s="51"/>
    </row>
    <row r="9">
      <c r="A9" s="49" t="s">
        <v>811</v>
      </c>
      <c r="B9" s="50"/>
      <c r="C9" s="50"/>
      <c r="D9" s="50">
        <f>countif('Copy of HAS_PELLET_LIST'!$A$2:$A$500,A9)</f>
        <v>0</v>
      </c>
      <c r="E9" s="50"/>
      <c r="F9" s="50">
        <f>countif('16s_samples_sequenced'!$A$2:$A$500,A9)</f>
        <v>2</v>
      </c>
      <c r="G9" s="51"/>
    </row>
    <row r="10">
      <c r="A10" s="49" t="s">
        <v>558</v>
      </c>
      <c r="B10" s="50"/>
      <c r="C10" s="50"/>
      <c r="D10" s="50">
        <f>countif('Copy of HAS_PELLET_LIST'!$A$2:$A$500,A10)</f>
        <v>0</v>
      </c>
      <c r="E10" s="50"/>
      <c r="F10" s="50">
        <f>countif('16s_samples_sequenced'!$A$2:$A$500,A10)</f>
        <v>1</v>
      </c>
      <c r="G10" s="51"/>
    </row>
    <row r="11">
      <c r="A11" s="49" t="s">
        <v>560</v>
      </c>
      <c r="B11" s="50"/>
      <c r="C11" s="50"/>
      <c r="D11" s="50">
        <f>countif('Copy of HAS_PELLET_LIST'!$A$2:$A$500,A11)</f>
        <v>0</v>
      </c>
      <c r="E11" s="50"/>
      <c r="F11" s="50">
        <f>countif('16s_samples_sequenced'!$A$2:$A$500,A11)</f>
        <v>1</v>
      </c>
      <c r="G11" s="51"/>
    </row>
    <row r="12">
      <c r="A12" s="49" t="s">
        <v>561</v>
      </c>
      <c r="B12" s="50"/>
      <c r="C12" s="50"/>
      <c r="D12" s="50">
        <f>countif('Copy of HAS_PELLET_LIST'!$A$2:$A$500,A12)</f>
        <v>0</v>
      </c>
      <c r="E12" s="50"/>
      <c r="F12" s="50">
        <f>countif('16s_samples_sequenced'!$A$2:$A$500,A12)</f>
        <v>1</v>
      </c>
      <c r="G12" s="51"/>
    </row>
    <row r="13">
      <c r="A13" s="49" t="s">
        <v>562</v>
      </c>
      <c r="B13" s="50"/>
      <c r="C13" s="50"/>
      <c r="D13" s="50">
        <f>countif('Copy of HAS_PELLET_LIST'!$A$2:$A$500,A13)</f>
        <v>0</v>
      </c>
      <c r="E13" s="50"/>
      <c r="F13" s="50">
        <f>countif('16s_samples_sequenced'!$A$2:$A$500,A13)</f>
        <v>1</v>
      </c>
      <c r="G13" s="51"/>
    </row>
    <row r="14">
      <c r="A14" s="49" t="s">
        <v>564</v>
      </c>
      <c r="B14" s="50"/>
      <c r="C14" s="50"/>
      <c r="D14" s="50">
        <f>countif('Copy of HAS_PELLET_LIST'!$A$2:$A$500,A14)</f>
        <v>0</v>
      </c>
      <c r="E14" s="50"/>
      <c r="F14" s="50">
        <f>countif('16s_samples_sequenced'!$A$2:$A$500,A14)</f>
        <v>1</v>
      </c>
      <c r="G14" s="51"/>
    </row>
    <row r="15">
      <c r="A15" s="49" t="s">
        <v>567</v>
      </c>
      <c r="B15" s="50"/>
      <c r="C15" s="50"/>
      <c r="D15" s="50">
        <f>countif('Copy of HAS_PELLET_LIST'!$A$2:$A$500,A15)</f>
        <v>0</v>
      </c>
      <c r="E15" s="50"/>
      <c r="F15" s="50">
        <f>countif('16s_samples_sequenced'!$A$2:$A$500,A15)</f>
        <v>1</v>
      </c>
      <c r="G15" s="51"/>
    </row>
    <row r="16">
      <c r="A16" s="49" t="s">
        <v>569</v>
      </c>
      <c r="B16" s="50"/>
      <c r="C16" s="50"/>
      <c r="D16" s="50">
        <f>countif('Copy of HAS_PELLET_LIST'!$A$2:$A$500,A16)</f>
        <v>0</v>
      </c>
      <c r="E16" s="50"/>
      <c r="F16" s="50">
        <f>countif('16s_samples_sequenced'!$A$2:$A$500,A16)</f>
        <v>1</v>
      </c>
      <c r="G16" s="51"/>
    </row>
    <row r="17">
      <c r="A17" s="49" t="s">
        <v>570</v>
      </c>
      <c r="B17" s="50"/>
      <c r="C17" s="50"/>
      <c r="D17" s="50">
        <f>countif('Copy of HAS_PELLET_LIST'!$A$2:$A$500,A17)</f>
        <v>0</v>
      </c>
      <c r="E17" s="50"/>
      <c r="F17" s="50">
        <f>countif('16s_samples_sequenced'!$A$2:$A$500,A17)</f>
        <v>1</v>
      </c>
      <c r="G17" s="51"/>
    </row>
    <row r="18">
      <c r="A18" s="49" t="s">
        <v>571</v>
      </c>
      <c r="B18" s="50"/>
      <c r="C18" s="50"/>
      <c r="D18" s="50">
        <f>countif('Copy of HAS_PELLET_LIST'!$A$2:$A$500,A18)</f>
        <v>0</v>
      </c>
      <c r="E18" s="50"/>
      <c r="F18" s="50">
        <f>countif('16s_samples_sequenced'!$A$2:$A$500,A18)</f>
        <v>1</v>
      </c>
      <c r="G18" s="51"/>
    </row>
    <row r="19">
      <c r="A19" s="49" t="s">
        <v>572</v>
      </c>
      <c r="B19" s="50"/>
      <c r="C19" s="50"/>
      <c r="D19" s="50">
        <f>countif('Copy of HAS_PELLET_LIST'!$A$2:$A$500,A19)</f>
        <v>0</v>
      </c>
      <c r="E19" s="50"/>
      <c r="F19" s="50">
        <f>countif('16s_samples_sequenced'!$A$2:$A$500,A19)</f>
        <v>1</v>
      </c>
      <c r="G19" s="51"/>
    </row>
    <row r="20">
      <c r="A20" s="49" t="s">
        <v>575</v>
      </c>
      <c r="B20" s="50"/>
      <c r="C20" s="50"/>
      <c r="D20" s="50">
        <f>countif('Copy of HAS_PELLET_LIST'!$A$2:$A$500,A20)</f>
        <v>0</v>
      </c>
      <c r="E20" s="50"/>
      <c r="F20" s="50">
        <f>countif('16s_samples_sequenced'!$A$2:$A$500,A20)</f>
        <v>1</v>
      </c>
      <c r="G20" s="51"/>
    </row>
    <row r="21">
      <c r="A21" s="49" t="s">
        <v>577</v>
      </c>
      <c r="B21" s="50"/>
      <c r="C21" s="50"/>
      <c r="D21" s="50">
        <f>countif('Copy of HAS_PELLET_LIST'!$A$2:$A$500,A21)</f>
        <v>0</v>
      </c>
      <c r="E21" s="50"/>
      <c r="F21" s="50">
        <f>countif('16s_samples_sequenced'!$A$2:$A$500,A21)</f>
        <v>1</v>
      </c>
      <c r="G21" s="51"/>
    </row>
    <row r="22">
      <c r="A22" s="49" t="s">
        <v>581</v>
      </c>
      <c r="B22" s="50"/>
      <c r="C22" s="50"/>
      <c r="D22" s="50">
        <f>countif('Copy of HAS_PELLET_LIST'!$A$2:$A$500,A22)</f>
        <v>0</v>
      </c>
      <c r="E22" s="50"/>
      <c r="F22" s="50">
        <f>countif('16s_samples_sequenced'!$A$2:$A$500,A22)</f>
        <v>1</v>
      </c>
      <c r="G22" s="51"/>
    </row>
    <row r="23">
      <c r="A23" s="49" t="s">
        <v>582</v>
      </c>
      <c r="B23" s="50"/>
      <c r="C23" s="50"/>
      <c r="D23" s="50">
        <f>countif('Copy of HAS_PELLET_LIST'!$A$2:$A$500,A23)</f>
        <v>0</v>
      </c>
      <c r="E23" s="50"/>
      <c r="F23" s="50">
        <f>countif('16s_samples_sequenced'!$A$2:$A$500,A23)</f>
        <v>1</v>
      </c>
      <c r="G23" s="51"/>
    </row>
    <row r="24">
      <c r="A24" s="49" t="s">
        <v>1011</v>
      </c>
      <c r="B24" s="50"/>
      <c r="C24" s="50"/>
      <c r="D24" s="50">
        <f>countif('Copy of HAS_PELLET_LIST'!$A$2:$A$500,A24)</f>
        <v>0</v>
      </c>
      <c r="E24" s="50"/>
      <c r="F24" s="50">
        <f>countif('16s_samples_sequenced'!$A$2:$A$500,A24)</f>
        <v>1</v>
      </c>
      <c r="G24" s="51"/>
    </row>
    <row r="25">
      <c r="A25" s="49" t="s">
        <v>583</v>
      </c>
      <c r="B25" s="50"/>
      <c r="C25" s="50"/>
      <c r="D25" s="50">
        <f>countif('Copy of HAS_PELLET_LIST'!$A$2:$A$500,A25)</f>
        <v>1</v>
      </c>
      <c r="E25" s="50"/>
      <c r="F25" s="50">
        <f>countif('16s_samples_sequenced'!$A$2:$A$500,A25)</f>
        <v>0</v>
      </c>
      <c r="G25" s="51"/>
    </row>
    <row r="26">
      <c r="A26" s="49" t="s">
        <v>585</v>
      </c>
      <c r="B26" s="50"/>
      <c r="C26" s="50"/>
      <c r="D26" s="50">
        <f>countif('Copy of HAS_PELLET_LIST'!$A$2:$A$500,A26)</f>
        <v>0</v>
      </c>
      <c r="E26" s="50"/>
      <c r="F26" s="50">
        <f>countif('16s_samples_sequenced'!$A$2:$A$500,A26)</f>
        <v>1</v>
      </c>
      <c r="G26" s="51"/>
    </row>
    <row r="27">
      <c r="A27" s="49" t="s">
        <v>586</v>
      </c>
      <c r="B27" s="50"/>
      <c r="C27" s="50"/>
      <c r="D27" s="50">
        <f>countif('Copy of HAS_PELLET_LIST'!$A$2:$A$500,A27)</f>
        <v>0</v>
      </c>
      <c r="E27" s="50"/>
      <c r="F27" s="50">
        <f>countif('16s_samples_sequenced'!$A$2:$A$500,A27)</f>
        <v>1</v>
      </c>
      <c r="G27" s="51"/>
    </row>
    <row r="28">
      <c r="A28" s="49" t="s">
        <v>587</v>
      </c>
      <c r="B28" s="50"/>
      <c r="C28" s="50"/>
      <c r="D28" s="50">
        <f>countif('Copy of HAS_PELLET_LIST'!$A$2:$A$500,A28)</f>
        <v>0</v>
      </c>
      <c r="E28" s="50"/>
      <c r="F28" s="50">
        <f>countif('16s_samples_sequenced'!$A$2:$A$500,A28)</f>
        <v>1</v>
      </c>
      <c r="G28" s="51"/>
    </row>
    <row r="29">
      <c r="A29" s="49" t="s">
        <v>588</v>
      </c>
      <c r="B29" s="50"/>
      <c r="C29" s="50"/>
      <c r="D29" s="50">
        <f>countif('Copy of HAS_PELLET_LIST'!$A$2:$A$500,A29)</f>
        <v>0</v>
      </c>
      <c r="E29" s="50"/>
      <c r="F29" s="50">
        <f>countif('16s_samples_sequenced'!$A$2:$A$500,A29)</f>
        <v>1</v>
      </c>
      <c r="G29" s="51"/>
    </row>
    <row r="30">
      <c r="A30" s="49" t="s">
        <v>589</v>
      </c>
      <c r="B30" s="50"/>
      <c r="C30" s="50"/>
      <c r="D30" s="50">
        <f>countif('Copy of HAS_PELLET_LIST'!$A$2:$A$500,A30)</f>
        <v>0</v>
      </c>
      <c r="E30" s="50"/>
      <c r="F30" s="50">
        <f>countif('16s_samples_sequenced'!$A$2:$A$500,A30)</f>
        <v>1</v>
      </c>
      <c r="G30" s="51"/>
    </row>
    <row r="31">
      <c r="A31" s="49" t="s">
        <v>590</v>
      </c>
      <c r="B31" s="50"/>
      <c r="C31" s="50"/>
      <c r="D31" s="50">
        <f>countif('Copy of HAS_PELLET_LIST'!$A$2:$A$500,A31)</f>
        <v>0</v>
      </c>
      <c r="E31" s="50"/>
      <c r="F31" s="50">
        <f>countif('16s_samples_sequenced'!$A$2:$A$500,A31)</f>
        <v>1</v>
      </c>
      <c r="G31" s="51"/>
    </row>
    <row r="32">
      <c r="A32" s="49" t="s">
        <v>591</v>
      </c>
      <c r="B32" s="50"/>
      <c r="C32" s="50"/>
      <c r="D32" s="50">
        <f>countif('Copy of HAS_PELLET_LIST'!$A$2:$A$500,A32)</f>
        <v>0</v>
      </c>
      <c r="E32" s="50"/>
      <c r="F32" s="50">
        <f>countif('16s_samples_sequenced'!$A$2:$A$500,A32)</f>
        <v>1</v>
      </c>
      <c r="G32" s="51"/>
    </row>
    <row r="33">
      <c r="A33" s="49" t="s">
        <v>592</v>
      </c>
      <c r="B33" s="50"/>
      <c r="C33" s="50"/>
      <c r="D33" s="50">
        <f>countif('Copy of HAS_PELLET_LIST'!$A$2:$A$500,A33)</f>
        <v>0</v>
      </c>
      <c r="E33" s="50"/>
      <c r="F33" s="50">
        <f>countif('16s_samples_sequenced'!$A$2:$A$500,A33)</f>
        <v>1</v>
      </c>
      <c r="G33" s="51"/>
    </row>
    <row r="34">
      <c r="A34" s="49" t="s">
        <v>596</v>
      </c>
      <c r="B34" s="50"/>
      <c r="C34" s="50"/>
      <c r="D34" s="50">
        <f>countif('Copy of HAS_PELLET_LIST'!$A$2:$A$500,A34)</f>
        <v>0</v>
      </c>
      <c r="E34" s="50"/>
      <c r="F34" s="50">
        <f>countif('16s_samples_sequenced'!$A$2:$A$500,A34)</f>
        <v>1</v>
      </c>
      <c r="G34" s="51"/>
    </row>
    <row r="35">
      <c r="A35" s="49" t="s">
        <v>597</v>
      </c>
      <c r="B35" s="50"/>
      <c r="C35" s="50"/>
      <c r="D35" s="50">
        <f>countif('Copy of HAS_PELLET_LIST'!$A$2:$A$500,A35)</f>
        <v>0</v>
      </c>
      <c r="E35" s="50"/>
      <c r="F35" s="50">
        <f>countif('16s_samples_sequenced'!$A$2:$A$500,A35)</f>
        <v>1</v>
      </c>
      <c r="G35" s="51"/>
    </row>
    <row r="36">
      <c r="A36" s="49" t="s">
        <v>598</v>
      </c>
      <c r="B36" s="50"/>
      <c r="C36" s="50"/>
      <c r="D36" s="50">
        <f>countif('Copy of HAS_PELLET_LIST'!$A$2:$A$500,A36)</f>
        <v>0</v>
      </c>
      <c r="E36" s="50"/>
      <c r="F36" s="50">
        <f>countif('16s_samples_sequenced'!$A$2:$A$500,A36)</f>
        <v>1</v>
      </c>
      <c r="G36" s="51"/>
    </row>
    <row r="37">
      <c r="A37" s="49" t="s">
        <v>600</v>
      </c>
      <c r="B37" s="50"/>
      <c r="C37" s="50"/>
      <c r="D37" s="50">
        <f>countif('Copy of HAS_PELLET_LIST'!$A$2:$A$500,A37)</f>
        <v>0</v>
      </c>
      <c r="E37" s="50"/>
      <c r="F37" s="50">
        <f>countif('16s_samples_sequenced'!$A$2:$A$500,A37)</f>
        <v>1</v>
      </c>
      <c r="G37" s="51"/>
    </row>
    <row r="38">
      <c r="A38" s="49" t="s">
        <v>603</v>
      </c>
      <c r="B38" s="50"/>
      <c r="C38" s="50"/>
      <c r="D38" s="50">
        <f>countif('Copy of HAS_PELLET_LIST'!$A$2:$A$500,A38)</f>
        <v>0</v>
      </c>
      <c r="E38" s="50"/>
      <c r="F38" s="50">
        <f>countif('16s_samples_sequenced'!$A$2:$A$500,A38)</f>
        <v>1</v>
      </c>
      <c r="G38" s="51"/>
    </row>
    <row r="39">
      <c r="A39" s="49" t="s">
        <v>605</v>
      </c>
      <c r="B39" s="50"/>
      <c r="C39" s="50"/>
      <c r="D39" s="50">
        <f>countif('Copy of HAS_PELLET_LIST'!$A$2:$A$500,A39)</f>
        <v>0</v>
      </c>
      <c r="E39" s="50"/>
      <c r="F39" s="50">
        <f>countif('16s_samples_sequenced'!$A$2:$A$500,A39)</f>
        <v>1</v>
      </c>
      <c r="G39" s="51"/>
    </row>
    <row r="40">
      <c r="A40" s="49" t="s">
        <v>608</v>
      </c>
      <c r="B40" s="50"/>
      <c r="C40" s="50"/>
      <c r="D40" s="50">
        <f>countif('Copy of HAS_PELLET_LIST'!$A$2:$A$500,A40)</f>
        <v>0</v>
      </c>
      <c r="E40" s="50"/>
      <c r="F40" s="50">
        <f>countif('16s_samples_sequenced'!$A$2:$A$500,A40)</f>
        <v>1</v>
      </c>
      <c r="G40" s="51"/>
    </row>
    <row r="41">
      <c r="A41" s="49" t="s">
        <v>609</v>
      </c>
      <c r="B41" s="50"/>
      <c r="C41" s="50"/>
      <c r="D41" s="50">
        <f>countif('Copy of HAS_PELLET_LIST'!$A$2:$A$500,A41)</f>
        <v>0</v>
      </c>
      <c r="E41" s="50"/>
      <c r="F41" s="50">
        <f>countif('16s_samples_sequenced'!$A$2:$A$500,A41)</f>
        <v>1</v>
      </c>
      <c r="G41" s="51"/>
    </row>
    <row r="42">
      <c r="A42" s="49" t="s">
        <v>610</v>
      </c>
      <c r="B42" s="50"/>
      <c r="C42" s="50"/>
      <c r="D42" s="50">
        <f>countif('Copy of HAS_PELLET_LIST'!$A$2:$A$500,A42)</f>
        <v>0</v>
      </c>
      <c r="E42" s="50"/>
      <c r="F42" s="50">
        <f>countif('16s_samples_sequenced'!$A$2:$A$500,A42)</f>
        <v>1</v>
      </c>
      <c r="G42" s="51"/>
    </row>
    <row r="43">
      <c r="A43" s="49" t="s">
        <v>612</v>
      </c>
      <c r="B43" s="50"/>
      <c r="C43" s="50"/>
      <c r="D43" s="50">
        <f>countif('Copy of HAS_PELLET_LIST'!$A$2:$A$500,A43)</f>
        <v>0</v>
      </c>
      <c r="E43" s="50"/>
      <c r="F43" s="50">
        <f>countif('16s_samples_sequenced'!$A$2:$A$500,A43)</f>
        <v>1</v>
      </c>
      <c r="G43" s="51"/>
    </row>
    <row r="44">
      <c r="A44" s="49" t="s">
        <v>613</v>
      </c>
      <c r="B44" s="50"/>
      <c r="C44" s="50"/>
      <c r="D44" s="50">
        <f>countif('Copy of HAS_PELLET_LIST'!$A$2:$A$500,A44)</f>
        <v>0</v>
      </c>
      <c r="E44" s="50"/>
      <c r="F44" s="50">
        <f>countif('16s_samples_sequenced'!$A$2:$A$500,A44)</f>
        <v>1</v>
      </c>
      <c r="G44" s="51"/>
    </row>
    <row r="45">
      <c r="A45" s="49" t="s">
        <v>615</v>
      </c>
      <c r="B45" s="50"/>
      <c r="C45" s="50"/>
      <c r="D45" s="50">
        <f>countif('Copy of HAS_PELLET_LIST'!$A$2:$A$500,A45)</f>
        <v>0</v>
      </c>
      <c r="E45" s="50"/>
      <c r="F45" s="50">
        <f>countif('16s_samples_sequenced'!$A$2:$A$500,A45)</f>
        <v>1</v>
      </c>
      <c r="G45" s="51"/>
    </row>
    <row r="46">
      <c r="A46" s="49" t="s">
        <v>617</v>
      </c>
      <c r="B46" s="50"/>
      <c r="C46" s="50"/>
      <c r="D46" s="50">
        <f>countif('Copy of HAS_PELLET_LIST'!$A$2:$A$500,A46)</f>
        <v>0</v>
      </c>
      <c r="E46" s="50"/>
      <c r="F46" s="50">
        <f>countif('16s_samples_sequenced'!$A$2:$A$500,A46)</f>
        <v>1</v>
      </c>
      <c r="G46" s="51"/>
    </row>
    <row r="47">
      <c r="A47" s="49" t="s">
        <v>618</v>
      </c>
      <c r="B47" s="50"/>
      <c r="C47" s="50"/>
      <c r="D47" s="50">
        <f>countif('Copy of HAS_PELLET_LIST'!$A$2:$A$500,A47)</f>
        <v>0</v>
      </c>
      <c r="E47" s="50"/>
      <c r="F47" s="50">
        <f>countif('16s_samples_sequenced'!$A$2:$A$500,A47)</f>
        <v>1</v>
      </c>
      <c r="G47" s="51"/>
    </row>
    <row r="48">
      <c r="A48" s="49" t="s">
        <v>619</v>
      </c>
      <c r="B48" s="50"/>
      <c r="C48" s="50"/>
      <c r="D48" s="50">
        <f>countif('Copy of HAS_PELLET_LIST'!$A$2:$A$500,A48)</f>
        <v>0</v>
      </c>
      <c r="E48" s="50"/>
      <c r="F48" s="50">
        <f>countif('16s_samples_sequenced'!$A$2:$A$500,A48)</f>
        <v>1</v>
      </c>
      <c r="G48" s="51"/>
    </row>
    <row r="49">
      <c r="A49" s="49" t="s">
        <v>620</v>
      </c>
      <c r="B49" s="50"/>
      <c r="C49" s="50"/>
      <c r="D49" s="50">
        <f>countif('Copy of HAS_PELLET_LIST'!$A$2:$A$500,A49)</f>
        <v>0</v>
      </c>
      <c r="E49" s="50"/>
      <c r="F49" s="50">
        <f>countif('16s_samples_sequenced'!$A$2:$A$500,A49)</f>
        <v>1</v>
      </c>
      <c r="G49" s="51"/>
    </row>
    <row r="50">
      <c r="A50" s="49" t="s">
        <v>622</v>
      </c>
      <c r="B50" s="50"/>
      <c r="C50" s="50"/>
      <c r="D50" s="50">
        <f>countif('Copy of HAS_PELLET_LIST'!$A$2:$A$500,A50)</f>
        <v>0</v>
      </c>
      <c r="E50" s="50"/>
      <c r="F50" s="50">
        <f>countif('16s_samples_sequenced'!$A$2:$A$500,A50)</f>
        <v>1</v>
      </c>
      <c r="G50" s="51"/>
    </row>
    <row r="51">
      <c r="A51" s="49" t="s">
        <v>623</v>
      </c>
      <c r="B51" s="50"/>
      <c r="C51" s="50"/>
      <c r="D51" s="50">
        <f>countif('Copy of HAS_PELLET_LIST'!$A$2:$A$500,A51)</f>
        <v>0</v>
      </c>
      <c r="E51" s="50"/>
      <c r="F51" s="50">
        <f>countif('16s_samples_sequenced'!$A$2:$A$500,A51)</f>
        <v>1</v>
      </c>
      <c r="G51" s="51"/>
    </row>
    <row r="52">
      <c r="A52" s="49" t="s">
        <v>626</v>
      </c>
      <c r="B52" s="50"/>
      <c r="C52" s="50"/>
      <c r="D52" s="50">
        <f>countif('Copy of HAS_PELLET_LIST'!$A$2:$A$500,A52)</f>
        <v>0</v>
      </c>
      <c r="E52" s="50"/>
      <c r="F52" s="50">
        <f>countif('16s_samples_sequenced'!$A$2:$A$500,A52)</f>
        <v>1</v>
      </c>
      <c r="G52" s="51"/>
    </row>
    <row r="53">
      <c r="A53" s="49" t="s">
        <v>633</v>
      </c>
      <c r="B53" s="50"/>
      <c r="C53" s="50"/>
      <c r="D53" s="50">
        <f>countif('Copy of HAS_PELLET_LIST'!$A$2:$A$500,A53)</f>
        <v>0</v>
      </c>
      <c r="E53" s="50"/>
      <c r="F53" s="50">
        <f>countif('16s_samples_sequenced'!$A$2:$A$500,A53)</f>
        <v>1</v>
      </c>
      <c r="G53" s="51"/>
    </row>
    <row r="54">
      <c r="A54" s="49" t="s">
        <v>634</v>
      </c>
      <c r="B54" s="50"/>
      <c r="C54" s="50"/>
      <c r="D54" s="50">
        <f>countif('Copy of HAS_PELLET_LIST'!$A$2:$A$500,A54)</f>
        <v>0</v>
      </c>
      <c r="E54" s="50"/>
      <c r="F54" s="50">
        <f>countif('16s_samples_sequenced'!$A$2:$A$500,A54)</f>
        <v>1</v>
      </c>
      <c r="G54" s="51"/>
    </row>
    <row r="55">
      <c r="A55" s="49" t="s">
        <v>635</v>
      </c>
      <c r="B55" s="50"/>
      <c r="C55" s="50"/>
      <c r="D55" s="50">
        <f>countif('Copy of HAS_PELLET_LIST'!$A$2:$A$500,A55)</f>
        <v>0</v>
      </c>
      <c r="E55" s="50"/>
      <c r="F55" s="50">
        <f>countif('16s_samples_sequenced'!$A$2:$A$500,A55)</f>
        <v>1</v>
      </c>
      <c r="G55" s="51"/>
    </row>
    <row r="56">
      <c r="A56" s="49" t="s">
        <v>636</v>
      </c>
      <c r="B56" s="50"/>
      <c r="C56" s="50"/>
      <c r="D56" s="50">
        <f>countif('Copy of HAS_PELLET_LIST'!$A$2:$A$500,A56)</f>
        <v>0</v>
      </c>
      <c r="E56" s="50"/>
      <c r="F56" s="50">
        <f>countif('16s_samples_sequenced'!$A$2:$A$500,A56)</f>
        <v>1</v>
      </c>
      <c r="G56" s="51"/>
    </row>
    <row r="57">
      <c r="A57" s="49" t="s">
        <v>637</v>
      </c>
      <c r="B57" s="50"/>
      <c r="C57" s="50"/>
      <c r="D57" s="50">
        <f>countif('Copy of HAS_PELLET_LIST'!$A$2:$A$500,A57)</f>
        <v>0</v>
      </c>
      <c r="E57" s="50"/>
      <c r="F57" s="50">
        <f>countif('16s_samples_sequenced'!$A$2:$A$500,A57)</f>
        <v>1</v>
      </c>
      <c r="G57" s="51"/>
    </row>
    <row r="58">
      <c r="A58" s="49" t="s">
        <v>638</v>
      </c>
      <c r="B58" s="50"/>
      <c r="C58" s="50"/>
      <c r="D58" s="50">
        <f>countif('Copy of HAS_PELLET_LIST'!$A$2:$A$500,A58)</f>
        <v>0</v>
      </c>
      <c r="E58" s="50"/>
      <c r="F58" s="50">
        <f>countif('16s_samples_sequenced'!$A$2:$A$500,A58)</f>
        <v>1</v>
      </c>
      <c r="G58" s="51"/>
    </row>
    <row r="59">
      <c r="A59" s="49" t="s">
        <v>639</v>
      </c>
      <c r="B59" s="50"/>
      <c r="C59" s="50"/>
      <c r="D59" s="50">
        <f>countif('Copy of HAS_PELLET_LIST'!$A$2:$A$500,A59)</f>
        <v>0</v>
      </c>
      <c r="E59" s="50"/>
      <c r="F59" s="50">
        <f>countif('16s_samples_sequenced'!$A$2:$A$500,A59)</f>
        <v>1</v>
      </c>
      <c r="G59" s="51"/>
    </row>
    <row r="60">
      <c r="A60" s="49" t="s">
        <v>640</v>
      </c>
      <c r="B60" s="50"/>
      <c r="C60" s="50"/>
      <c r="D60" s="50">
        <f>countif('Copy of HAS_PELLET_LIST'!$A$2:$A$500,A60)</f>
        <v>0</v>
      </c>
      <c r="E60" s="50"/>
      <c r="F60" s="50">
        <f>countif('16s_samples_sequenced'!$A$2:$A$500,A60)</f>
        <v>1</v>
      </c>
      <c r="G60" s="51"/>
    </row>
    <row r="61">
      <c r="A61" s="49" t="s">
        <v>641</v>
      </c>
      <c r="B61" s="50"/>
      <c r="C61" s="50"/>
      <c r="D61" s="50">
        <f>countif('Copy of HAS_PELLET_LIST'!$A$2:$A$500,A61)</f>
        <v>0</v>
      </c>
      <c r="E61" s="50"/>
      <c r="F61" s="50">
        <f>countif('16s_samples_sequenced'!$A$2:$A$500,A61)</f>
        <v>1</v>
      </c>
      <c r="G61" s="51"/>
    </row>
    <row r="62">
      <c r="A62" s="49" t="s">
        <v>642</v>
      </c>
      <c r="B62" s="50"/>
      <c r="C62" s="50"/>
      <c r="D62" s="50">
        <f>countif('Copy of HAS_PELLET_LIST'!$A$2:$A$500,A62)</f>
        <v>0</v>
      </c>
      <c r="E62" s="50"/>
      <c r="F62" s="50">
        <f>countif('16s_samples_sequenced'!$A$2:$A$500,A62)</f>
        <v>1</v>
      </c>
      <c r="G62" s="51"/>
    </row>
    <row r="63">
      <c r="A63" s="49" t="s">
        <v>643</v>
      </c>
      <c r="B63" s="50"/>
      <c r="C63" s="50"/>
      <c r="D63" s="50">
        <f>countif('Copy of HAS_PELLET_LIST'!$A$2:$A$500,A63)</f>
        <v>0</v>
      </c>
      <c r="E63" s="50"/>
      <c r="F63" s="50">
        <f>countif('16s_samples_sequenced'!$A$2:$A$500,A63)</f>
        <v>1</v>
      </c>
      <c r="G63" s="51"/>
    </row>
    <row r="64">
      <c r="A64" s="49" t="s">
        <v>645</v>
      </c>
      <c r="B64" s="50"/>
      <c r="C64" s="50"/>
      <c r="D64" s="50">
        <f>countif('Copy of HAS_PELLET_LIST'!$A$2:$A$500,A64)</f>
        <v>0</v>
      </c>
      <c r="E64" s="50"/>
      <c r="F64" s="50">
        <f>countif('16s_samples_sequenced'!$A$2:$A$500,A64)</f>
        <v>1</v>
      </c>
      <c r="G64" s="51"/>
    </row>
    <row r="65">
      <c r="A65" s="49" t="s">
        <v>646</v>
      </c>
      <c r="B65" s="50"/>
      <c r="C65" s="50"/>
      <c r="D65" s="50">
        <f>countif('Copy of HAS_PELLET_LIST'!$A$2:$A$500,A65)</f>
        <v>0</v>
      </c>
      <c r="E65" s="50"/>
      <c r="F65" s="50">
        <f>countif('16s_samples_sequenced'!$A$2:$A$500,A65)</f>
        <v>1</v>
      </c>
      <c r="G65" s="51"/>
    </row>
    <row r="66">
      <c r="A66" s="49" t="s">
        <v>648</v>
      </c>
      <c r="B66" s="50"/>
      <c r="C66" s="50"/>
      <c r="D66" s="50">
        <f>countif('Copy of HAS_PELLET_LIST'!$A$2:$A$500,A66)</f>
        <v>0</v>
      </c>
      <c r="E66" s="50"/>
      <c r="F66" s="50">
        <f>countif('16s_samples_sequenced'!$A$2:$A$500,A66)</f>
        <v>1</v>
      </c>
      <c r="G66" s="51"/>
    </row>
    <row r="67">
      <c r="A67" s="49" t="s">
        <v>653</v>
      </c>
      <c r="B67" s="50"/>
      <c r="C67" s="50"/>
      <c r="D67" s="50">
        <f>countif('Copy of HAS_PELLET_LIST'!$A$2:$A$500,A67)</f>
        <v>0</v>
      </c>
      <c r="E67" s="50"/>
      <c r="F67" s="50">
        <f>countif('16s_samples_sequenced'!$A$2:$A$500,A67)</f>
        <v>1</v>
      </c>
      <c r="G67" s="51"/>
    </row>
    <row r="68">
      <c r="A68" s="49" t="s">
        <v>657</v>
      </c>
      <c r="B68" s="50"/>
      <c r="C68" s="50"/>
      <c r="D68" s="50">
        <f>countif('Copy of HAS_PELLET_LIST'!$A$2:$A$500,A68)</f>
        <v>0</v>
      </c>
      <c r="E68" s="50"/>
      <c r="F68" s="50">
        <f>countif('16s_samples_sequenced'!$A$2:$A$500,A68)</f>
        <v>1</v>
      </c>
      <c r="G68" s="51"/>
    </row>
    <row r="69">
      <c r="A69" s="49" t="s">
        <v>658</v>
      </c>
      <c r="B69" s="50"/>
      <c r="C69" s="50"/>
      <c r="D69" s="50">
        <f>countif('Copy of HAS_PELLET_LIST'!$A$2:$A$500,A69)</f>
        <v>0</v>
      </c>
      <c r="E69" s="50"/>
      <c r="F69" s="50">
        <f>countif('16s_samples_sequenced'!$A$2:$A$500,A69)</f>
        <v>1</v>
      </c>
      <c r="G69" s="51"/>
    </row>
    <row r="70">
      <c r="A70" s="49" t="s">
        <v>659</v>
      </c>
      <c r="B70" s="50"/>
      <c r="C70" s="50"/>
      <c r="D70" s="50">
        <f>countif('Copy of HAS_PELLET_LIST'!$A$2:$A$500,A70)</f>
        <v>0</v>
      </c>
      <c r="E70" s="50"/>
      <c r="F70" s="50">
        <f>countif('16s_samples_sequenced'!$A$2:$A$500,A70)</f>
        <v>1</v>
      </c>
      <c r="G70" s="51"/>
    </row>
    <row r="71">
      <c r="A71" s="49" t="s">
        <v>661</v>
      </c>
      <c r="B71" s="50"/>
      <c r="C71" s="50"/>
      <c r="D71" s="50">
        <f>countif('Copy of HAS_PELLET_LIST'!$A$2:$A$500,A71)</f>
        <v>0</v>
      </c>
      <c r="E71" s="50"/>
      <c r="F71" s="50">
        <f>countif('16s_samples_sequenced'!$A$2:$A$500,A71)</f>
        <v>1</v>
      </c>
      <c r="G71" s="51"/>
    </row>
    <row r="72">
      <c r="A72" s="49" t="s">
        <v>663</v>
      </c>
      <c r="B72" s="50"/>
      <c r="C72" s="50"/>
      <c r="D72" s="50">
        <f>countif('Copy of HAS_PELLET_LIST'!$A$2:$A$500,A72)</f>
        <v>0</v>
      </c>
      <c r="E72" s="50"/>
      <c r="F72" s="50">
        <f>countif('16s_samples_sequenced'!$A$2:$A$500,A72)</f>
        <v>1</v>
      </c>
      <c r="G72" s="51"/>
    </row>
    <row r="73">
      <c r="A73" s="49" t="s">
        <v>665</v>
      </c>
      <c r="B73" s="50"/>
      <c r="C73" s="50"/>
      <c r="D73" s="50">
        <f>countif('Copy of HAS_PELLET_LIST'!$A$2:$A$500,A73)</f>
        <v>0</v>
      </c>
      <c r="E73" s="50"/>
      <c r="F73" s="50">
        <f>countif('16s_samples_sequenced'!$A$2:$A$500,A73)</f>
        <v>1</v>
      </c>
      <c r="G73" s="51"/>
    </row>
    <row r="74">
      <c r="A74" s="49" t="s">
        <v>666</v>
      </c>
      <c r="B74" s="50"/>
      <c r="C74" s="50"/>
      <c r="D74" s="50">
        <f>countif('Copy of HAS_PELLET_LIST'!$A$2:$A$500,A74)</f>
        <v>0</v>
      </c>
      <c r="E74" s="50"/>
      <c r="F74" s="50">
        <f>countif('16s_samples_sequenced'!$A$2:$A$500,A74)</f>
        <v>1</v>
      </c>
      <c r="G74" s="51"/>
    </row>
    <row r="75">
      <c r="A75" s="49" t="s">
        <v>667</v>
      </c>
      <c r="B75" s="50"/>
      <c r="C75" s="50"/>
      <c r="D75" s="50">
        <f>countif('Copy of HAS_PELLET_LIST'!$A$2:$A$500,A75)</f>
        <v>0</v>
      </c>
      <c r="E75" s="50"/>
      <c r="F75" s="50">
        <f>countif('16s_samples_sequenced'!$A$2:$A$500,A75)</f>
        <v>1</v>
      </c>
      <c r="G75" s="51"/>
    </row>
    <row r="76">
      <c r="A76" s="49" t="s">
        <v>668</v>
      </c>
      <c r="B76" s="50"/>
      <c r="C76" s="50"/>
      <c r="D76" s="50">
        <f>countif('Copy of HAS_PELLET_LIST'!$A$2:$A$500,A76)</f>
        <v>0</v>
      </c>
      <c r="E76" s="50"/>
      <c r="F76" s="50">
        <f>countif('16s_samples_sequenced'!$A$2:$A$500,A76)</f>
        <v>1</v>
      </c>
      <c r="G76" s="51"/>
    </row>
    <row r="77">
      <c r="A77" s="49" t="s">
        <v>670</v>
      </c>
      <c r="B77" s="50"/>
      <c r="C77" s="50"/>
      <c r="D77" s="50">
        <f>countif('Copy of HAS_PELLET_LIST'!$A$2:$A$500,A77)</f>
        <v>0</v>
      </c>
      <c r="E77" s="50"/>
      <c r="F77" s="50">
        <f>countif('16s_samples_sequenced'!$A$2:$A$500,A77)</f>
        <v>1</v>
      </c>
      <c r="G77" s="51"/>
    </row>
    <row r="78">
      <c r="A78" s="49" t="s">
        <v>671</v>
      </c>
      <c r="B78" s="50"/>
      <c r="C78" s="50"/>
      <c r="D78" s="50">
        <f>countif('Copy of HAS_PELLET_LIST'!$A$2:$A$500,A78)</f>
        <v>0</v>
      </c>
      <c r="E78" s="50"/>
      <c r="F78" s="50">
        <f>countif('16s_samples_sequenced'!$A$2:$A$500,A78)</f>
        <v>1</v>
      </c>
      <c r="G78" s="51"/>
    </row>
    <row r="79">
      <c r="A79" s="49" t="s">
        <v>672</v>
      </c>
      <c r="B79" s="50"/>
      <c r="C79" s="50"/>
      <c r="D79" s="50">
        <f>countif('Copy of HAS_PELLET_LIST'!$A$2:$A$500,A79)</f>
        <v>0</v>
      </c>
      <c r="E79" s="50"/>
      <c r="F79" s="50">
        <f>countif('16s_samples_sequenced'!$A$2:$A$500,A79)</f>
        <v>1</v>
      </c>
      <c r="G79" s="51"/>
    </row>
    <row r="80">
      <c r="A80" s="49" t="s">
        <v>674</v>
      </c>
      <c r="B80" s="50"/>
      <c r="C80" s="50"/>
      <c r="D80" s="50">
        <f>countif('Copy of HAS_PELLET_LIST'!$A$2:$A$500,A80)</f>
        <v>0</v>
      </c>
      <c r="E80" s="50"/>
      <c r="F80" s="50">
        <f>countif('16s_samples_sequenced'!$A$2:$A$500,A80)</f>
        <v>1</v>
      </c>
      <c r="G80" s="51"/>
    </row>
    <row r="81">
      <c r="A81" s="49" t="s">
        <v>675</v>
      </c>
      <c r="B81" s="50"/>
      <c r="C81" s="50"/>
      <c r="D81" s="50">
        <f>countif('Copy of HAS_PELLET_LIST'!$A$2:$A$500,A81)</f>
        <v>0</v>
      </c>
      <c r="E81" s="50"/>
      <c r="F81" s="50">
        <f>countif('16s_samples_sequenced'!$A$2:$A$500,A81)</f>
        <v>1</v>
      </c>
      <c r="G81" s="51"/>
    </row>
    <row r="82">
      <c r="A82" s="49" t="s">
        <v>679</v>
      </c>
      <c r="B82" s="50"/>
      <c r="C82" s="50"/>
      <c r="D82" s="50">
        <f>countif('Copy of HAS_PELLET_LIST'!$A$2:$A$500,A82)</f>
        <v>0</v>
      </c>
      <c r="E82" s="50"/>
      <c r="F82" s="50">
        <f>countif('16s_samples_sequenced'!$A$2:$A$500,A82)</f>
        <v>1</v>
      </c>
      <c r="G82" s="51"/>
    </row>
    <row r="83">
      <c r="A83" s="49" t="s">
        <v>680</v>
      </c>
      <c r="B83" s="50"/>
      <c r="C83" s="50"/>
      <c r="D83" s="50">
        <f>countif('Copy of HAS_PELLET_LIST'!$A$2:$A$500,A83)</f>
        <v>0</v>
      </c>
      <c r="E83" s="50"/>
      <c r="F83" s="50">
        <f>countif('16s_samples_sequenced'!$A$2:$A$500,A83)</f>
        <v>1</v>
      </c>
      <c r="G83" s="51"/>
    </row>
    <row r="84">
      <c r="A84" s="49" t="s">
        <v>681</v>
      </c>
      <c r="B84" s="50"/>
      <c r="C84" s="50"/>
      <c r="D84" s="50">
        <f>countif('Copy of HAS_PELLET_LIST'!$A$2:$A$500,A84)</f>
        <v>0</v>
      </c>
      <c r="E84" s="50"/>
      <c r="F84" s="50">
        <f>countif('16s_samples_sequenced'!$A$2:$A$500,A84)</f>
        <v>1</v>
      </c>
      <c r="G84" s="51"/>
    </row>
    <row r="85">
      <c r="A85" s="49" t="s">
        <v>682</v>
      </c>
      <c r="B85" s="50"/>
      <c r="C85" s="50"/>
      <c r="D85" s="50">
        <f>countif('Copy of HAS_PELLET_LIST'!$A$2:$A$500,A85)</f>
        <v>0</v>
      </c>
      <c r="E85" s="50"/>
      <c r="F85" s="50">
        <f>countif('16s_samples_sequenced'!$A$2:$A$500,A85)</f>
        <v>1</v>
      </c>
      <c r="G85" s="51"/>
    </row>
    <row r="86">
      <c r="A86" s="49" t="s">
        <v>683</v>
      </c>
      <c r="B86" s="50"/>
      <c r="C86" s="50"/>
      <c r="D86" s="50">
        <f>countif('Copy of HAS_PELLET_LIST'!$A$2:$A$500,A86)</f>
        <v>0</v>
      </c>
      <c r="E86" s="50"/>
      <c r="F86" s="50">
        <f>countif('16s_samples_sequenced'!$A$2:$A$500,A86)</f>
        <v>1</v>
      </c>
      <c r="G86" s="51"/>
    </row>
    <row r="87">
      <c r="A87" s="49" t="s">
        <v>684</v>
      </c>
      <c r="B87" s="50"/>
      <c r="C87" s="50"/>
      <c r="D87" s="50">
        <f>countif('Copy of HAS_PELLET_LIST'!$A$2:$A$500,A87)</f>
        <v>0</v>
      </c>
      <c r="E87" s="50"/>
      <c r="F87" s="50">
        <f>countif('16s_samples_sequenced'!$A$2:$A$500,A87)</f>
        <v>1</v>
      </c>
      <c r="G87" s="51"/>
    </row>
    <row r="88">
      <c r="A88" s="49" t="s">
        <v>685</v>
      </c>
      <c r="B88" s="50"/>
      <c r="C88" s="50"/>
      <c r="D88" s="50">
        <f>countif('Copy of HAS_PELLET_LIST'!$A$2:$A$500,A88)</f>
        <v>0</v>
      </c>
      <c r="E88" s="50"/>
      <c r="F88" s="50">
        <f>countif('16s_samples_sequenced'!$A$2:$A$500,A88)</f>
        <v>1</v>
      </c>
      <c r="G88" s="51"/>
    </row>
    <row r="89">
      <c r="A89" s="49" t="s">
        <v>686</v>
      </c>
      <c r="B89" s="50"/>
      <c r="C89" s="50"/>
      <c r="D89" s="50">
        <f>countif('Copy of HAS_PELLET_LIST'!$A$2:$A$500,A89)</f>
        <v>0</v>
      </c>
      <c r="E89" s="50"/>
      <c r="F89" s="50">
        <f>countif('16s_samples_sequenced'!$A$2:$A$500,A89)</f>
        <v>1</v>
      </c>
      <c r="G89" s="51"/>
    </row>
    <row r="90">
      <c r="A90" s="49" t="s">
        <v>688</v>
      </c>
      <c r="B90" s="50"/>
      <c r="C90" s="50"/>
      <c r="D90" s="50">
        <f>countif('Copy of HAS_PELLET_LIST'!$A$2:$A$500,A90)</f>
        <v>0</v>
      </c>
      <c r="E90" s="50"/>
      <c r="F90" s="50">
        <f>countif('16s_samples_sequenced'!$A$2:$A$500,A90)</f>
        <v>1</v>
      </c>
      <c r="G90" s="51"/>
    </row>
    <row r="91">
      <c r="A91" s="49" t="s">
        <v>689</v>
      </c>
      <c r="B91" s="50"/>
      <c r="C91" s="50"/>
      <c r="D91" s="50">
        <f>countif('Copy of HAS_PELLET_LIST'!$A$2:$A$500,A91)</f>
        <v>0</v>
      </c>
      <c r="E91" s="50"/>
      <c r="F91" s="50">
        <f>countif('16s_samples_sequenced'!$A$2:$A$500,A91)</f>
        <v>1</v>
      </c>
      <c r="G91" s="51"/>
    </row>
    <row r="92">
      <c r="A92" s="49" t="s">
        <v>690</v>
      </c>
      <c r="B92" s="50"/>
      <c r="C92" s="50"/>
      <c r="D92" s="50">
        <f>countif('Copy of HAS_PELLET_LIST'!$A$2:$A$500,A92)</f>
        <v>0</v>
      </c>
      <c r="E92" s="50"/>
      <c r="F92" s="50">
        <f>countif('16s_samples_sequenced'!$A$2:$A$500,A92)</f>
        <v>1</v>
      </c>
      <c r="G92" s="51"/>
    </row>
    <row r="93">
      <c r="A93" s="49" t="s">
        <v>691</v>
      </c>
      <c r="B93" s="50"/>
      <c r="C93" s="50"/>
      <c r="D93" s="50">
        <f>countif('Copy of HAS_PELLET_LIST'!$A$2:$A$500,A93)</f>
        <v>0</v>
      </c>
      <c r="E93" s="50"/>
      <c r="F93" s="50">
        <f>countif('16s_samples_sequenced'!$A$2:$A$500,A93)</f>
        <v>1</v>
      </c>
      <c r="G93" s="51"/>
    </row>
    <row r="94">
      <c r="A94" s="49" t="s">
        <v>692</v>
      </c>
      <c r="B94" s="50"/>
      <c r="C94" s="50"/>
      <c r="D94" s="50">
        <f>countif('Copy of HAS_PELLET_LIST'!$A$2:$A$500,A94)</f>
        <v>0</v>
      </c>
      <c r="E94" s="50"/>
      <c r="F94" s="50">
        <f>countif('16s_samples_sequenced'!$A$2:$A$500,A94)</f>
        <v>1</v>
      </c>
      <c r="G94" s="51"/>
    </row>
    <row r="95">
      <c r="A95" s="49" t="s">
        <v>695</v>
      </c>
      <c r="B95" s="50"/>
      <c r="C95" s="50"/>
      <c r="D95" s="50">
        <f>countif('Copy of HAS_PELLET_LIST'!$A$2:$A$500,A95)</f>
        <v>0</v>
      </c>
      <c r="E95" s="50"/>
      <c r="F95" s="50">
        <f>countif('16s_samples_sequenced'!$A$2:$A$500,A95)</f>
        <v>1</v>
      </c>
      <c r="G95" s="51"/>
    </row>
    <row r="96">
      <c r="A96" s="49" t="s">
        <v>696</v>
      </c>
      <c r="B96" s="50"/>
      <c r="C96" s="50"/>
      <c r="D96" s="50">
        <f>countif('Copy of HAS_PELLET_LIST'!$A$2:$A$500,A96)</f>
        <v>0</v>
      </c>
      <c r="E96" s="50"/>
      <c r="F96" s="50">
        <f>countif('16s_samples_sequenced'!$A$2:$A$500,A96)</f>
        <v>1</v>
      </c>
      <c r="G96" s="51"/>
    </row>
    <row r="97">
      <c r="A97" s="49" t="s">
        <v>698</v>
      </c>
      <c r="B97" s="50"/>
      <c r="C97" s="50"/>
      <c r="D97" s="50">
        <f>countif('Copy of HAS_PELLET_LIST'!$A$2:$A$500,A97)</f>
        <v>0</v>
      </c>
      <c r="E97" s="50"/>
      <c r="F97" s="50">
        <f>countif('16s_samples_sequenced'!$A$2:$A$500,A97)</f>
        <v>1</v>
      </c>
      <c r="G97" s="51"/>
    </row>
    <row r="98">
      <c r="A98" s="49" t="s">
        <v>699</v>
      </c>
      <c r="B98" s="50"/>
      <c r="C98" s="50"/>
      <c r="D98" s="50">
        <f>countif('Copy of HAS_PELLET_LIST'!$A$2:$A$500,A98)</f>
        <v>0</v>
      </c>
      <c r="E98" s="50"/>
      <c r="F98" s="50">
        <f>countif('16s_samples_sequenced'!$A$2:$A$500,A98)</f>
        <v>1</v>
      </c>
      <c r="G98" s="51"/>
    </row>
    <row r="99">
      <c r="A99" s="49" t="s">
        <v>700</v>
      </c>
      <c r="B99" s="50"/>
      <c r="C99" s="50"/>
      <c r="D99" s="50">
        <f>countif('Copy of HAS_PELLET_LIST'!$A$2:$A$500,A99)</f>
        <v>0</v>
      </c>
      <c r="E99" s="50"/>
      <c r="F99" s="50">
        <f>countif('16s_samples_sequenced'!$A$2:$A$500,A99)</f>
        <v>1</v>
      </c>
      <c r="G99" s="51"/>
    </row>
    <row r="100">
      <c r="A100" s="49" t="s">
        <v>703</v>
      </c>
      <c r="B100" s="50"/>
      <c r="C100" s="50"/>
      <c r="D100" s="50">
        <f>countif('Copy of HAS_PELLET_LIST'!$A$2:$A$500,A100)</f>
        <v>0</v>
      </c>
      <c r="E100" s="50"/>
      <c r="F100" s="50">
        <f>countif('16s_samples_sequenced'!$A$2:$A$500,A100)</f>
        <v>1</v>
      </c>
      <c r="G100" s="51"/>
    </row>
    <row r="101">
      <c r="A101" s="49" t="s">
        <v>704</v>
      </c>
      <c r="B101" s="50"/>
      <c r="C101" s="50"/>
      <c r="D101" s="50">
        <f>countif('Copy of HAS_PELLET_LIST'!$A$2:$A$500,A101)</f>
        <v>0</v>
      </c>
      <c r="E101" s="50"/>
      <c r="F101" s="50">
        <f>countif('16s_samples_sequenced'!$A$2:$A$500,A101)</f>
        <v>1</v>
      </c>
      <c r="G101" s="51"/>
    </row>
    <row r="102">
      <c r="A102" s="49" t="s">
        <v>706</v>
      </c>
      <c r="B102" s="50"/>
      <c r="C102" s="50"/>
      <c r="D102" s="50">
        <f>countif('Copy of HAS_PELLET_LIST'!$A$2:$A$500,A102)</f>
        <v>0</v>
      </c>
      <c r="E102" s="50"/>
      <c r="F102" s="50">
        <f>countif('16s_samples_sequenced'!$A$2:$A$500,A102)</f>
        <v>1</v>
      </c>
      <c r="G102" s="51"/>
    </row>
    <row r="103">
      <c r="A103" s="49" t="s">
        <v>708</v>
      </c>
      <c r="B103" s="50"/>
      <c r="C103" s="50"/>
      <c r="D103" s="50">
        <f>countif('Copy of HAS_PELLET_LIST'!$A$2:$A$500,A103)</f>
        <v>0</v>
      </c>
      <c r="E103" s="50"/>
      <c r="F103" s="50">
        <f>countif('16s_samples_sequenced'!$A$2:$A$500,A103)</f>
        <v>1</v>
      </c>
      <c r="G103" s="51"/>
    </row>
    <row r="104">
      <c r="A104" s="49" t="s">
        <v>710</v>
      </c>
      <c r="B104" s="50"/>
      <c r="C104" s="50"/>
      <c r="D104" s="50">
        <f>countif('Copy of HAS_PELLET_LIST'!$A$2:$A$500,A104)</f>
        <v>0</v>
      </c>
      <c r="E104" s="50"/>
      <c r="F104" s="50">
        <f>countif('16s_samples_sequenced'!$A$2:$A$500,A104)</f>
        <v>1</v>
      </c>
      <c r="G104" s="51"/>
    </row>
    <row r="105">
      <c r="A105" s="49" t="s">
        <v>711</v>
      </c>
      <c r="B105" s="50"/>
      <c r="C105" s="50"/>
      <c r="D105" s="50">
        <f>countif('Copy of HAS_PELLET_LIST'!$A$2:$A$500,A105)</f>
        <v>0</v>
      </c>
      <c r="E105" s="50"/>
      <c r="F105" s="50">
        <f>countif('16s_samples_sequenced'!$A$2:$A$500,A105)</f>
        <v>1</v>
      </c>
      <c r="G105" s="51"/>
    </row>
    <row r="106">
      <c r="A106" s="49" t="s">
        <v>713</v>
      </c>
      <c r="B106" s="50"/>
      <c r="C106" s="50"/>
      <c r="D106" s="50">
        <f>countif('Copy of HAS_PELLET_LIST'!$A$2:$A$500,A106)</f>
        <v>0</v>
      </c>
      <c r="E106" s="50"/>
      <c r="F106" s="50">
        <f>countif('16s_samples_sequenced'!$A$2:$A$500,A106)</f>
        <v>1</v>
      </c>
      <c r="G106" s="51"/>
    </row>
    <row r="107">
      <c r="A107" s="49" t="s">
        <v>714</v>
      </c>
      <c r="B107" s="50"/>
      <c r="C107" s="50"/>
      <c r="D107" s="50">
        <f>countif('Copy of HAS_PELLET_LIST'!$A$2:$A$500,A107)</f>
        <v>0</v>
      </c>
      <c r="E107" s="50"/>
      <c r="F107" s="50">
        <f>countif('16s_samples_sequenced'!$A$2:$A$500,A107)</f>
        <v>1</v>
      </c>
      <c r="G107" s="51"/>
    </row>
    <row r="108">
      <c r="A108" s="49" t="s">
        <v>715</v>
      </c>
      <c r="B108" s="50"/>
      <c r="C108" s="50"/>
      <c r="D108" s="50">
        <f>countif('Copy of HAS_PELLET_LIST'!$A$2:$A$500,A108)</f>
        <v>0</v>
      </c>
      <c r="E108" s="50"/>
      <c r="F108" s="50">
        <f>countif('16s_samples_sequenced'!$A$2:$A$500,A108)</f>
        <v>1</v>
      </c>
      <c r="G108" s="51"/>
    </row>
    <row r="109">
      <c r="A109" s="49" t="s">
        <v>717</v>
      </c>
      <c r="B109" s="50"/>
      <c r="C109" s="50"/>
      <c r="D109" s="50">
        <f>countif('Copy of HAS_PELLET_LIST'!$A$2:$A$500,A109)</f>
        <v>0</v>
      </c>
      <c r="E109" s="50"/>
      <c r="F109" s="50">
        <f>countif('16s_samples_sequenced'!$A$2:$A$500,A109)</f>
        <v>1</v>
      </c>
      <c r="G109" s="51"/>
    </row>
    <row r="110">
      <c r="A110" s="49" t="s">
        <v>721</v>
      </c>
      <c r="B110" s="50"/>
      <c r="C110" s="50"/>
      <c r="D110" s="50">
        <f>countif('Copy of HAS_PELLET_LIST'!$A$2:$A$500,A110)</f>
        <v>0</v>
      </c>
      <c r="E110" s="50"/>
      <c r="F110" s="50">
        <f>countif('16s_samples_sequenced'!$A$2:$A$500,A110)</f>
        <v>1</v>
      </c>
      <c r="G110" s="51"/>
    </row>
    <row r="111">
      <c r="A111" s="49" t="s">
        <v>725</v>
      </c>
      <c r="B111" s="50"/>
      <c r="C111" s="50"/>
      <c r="D111" s="50">
        <f>countif('Copy of HAS_PELLET_LIST'!$A$2:$A$500,A111)</f>
        <v>0</v>
      </c>
      <c r="E111" s="50"/>
      <c r="F111" s="50">
        <f>countif('16s_samples_sequenced'!$A$2:$A$500,A111)</f>
        <v>1</v>
      </c>
      <c r="G111" s="51"/>
    </row>
    <row r="112">
      <c r="A112" s="49" t="s">
        <v>726</v>
      </c>
      <c r="B112" s="50"/>
      <c r="C112" s="50"/>
      <c r="D112" s="50">
        <f>countif('Copy of HAS_PELLET_LIST'!$A$2:$A$500,A112)</f>
        <v>0</v>
      </c>
      <c r="E112" s="50"/>
      <c r="F112" s="50">
        <f>countif('16s_samples_sequenced'!$A$2:$A$500,A112)</f>
        <v>1</v>
      </c>
      <c r="G112" s="51"/>
    </row>
    <row r="113">
      <c r="A113" s="49" t="s">
        <v>727</v>
      </c>
      <c r="B113" s="50"/>
      <c r="C113" s="50"/>
      <c r="D113" s="50">
        <f>countif('Copy of HAS_PELLET_LIST'!$A$2:$A$500,A113)</f>
        <v>0</v>
      </c>
      <c r="E113" s="50"/>
      <c r="F113" s="50">
        <f>countif('16s_samples_sequenced'!$A$2:$A$500,A113)</f>
        <v>1</v>
      </c>
      <c r="G113" s="51"/>
    </row>
    <row r="114">
      <c r="A114" s="49" t="s">
        <v>729</v>
      </c>
      <c r="B114" s="50"/>
      <c r="C114" s="50"/>
      <c r="D114" s="50">
        <f>countif('Copy of HAS_PELLET_LIST'!$A$2:$A$500,A114)</f>
        <v>0</v>
      </c>
      <c r="E114" s="50"/>
      <c r="F114" s="50">
        <f>countif('16s_samples_sequenced'!$A$2:$A$500,A114)</f>
        <v>1</v>
      </c>
      <c r="G114" s="51"/>
    </row>
    <row r="115">
      <c r="A115" s="49" t="s">
        <v>730</v>
      </c>
      <c r="B115" s="50"/>
      <c r="C115" s="50"/>
      <c r="D115" s="50">
        <f>countif('Copy of HAS_PELLET_LIST'!$A$2:$A$500,A115)</f>
        <v>0</v>
      </c>
      <c r="E115" s="50"/>
      <c r="F115" s="50">
        <f>countif('16s_samples_sequenced'!$A$2:$A$500,A115)</f>
        <v>1</v>
      </c>
      <c r="G115" s="51"/>
    </row>
    <row r="116">
      <c r="A116" s="49" t="s">
        <v>732</v>
      </c>
      <c r="B116" s="50"/>
      <c r="C116" s="50"/>
      <c r="D116" s="50">
        <f>countif('Copy of HAS_PELLET_LIST'!$A$2:$A$500,A116)</f>
        <v>0</v>
      </c>
      <c r="E116" s="50"/>
      <c r="F116" s="50">
        <f>countif('16s_samples_sequenced'!$A$2:$A$500,A116)</f>
        <v>1</v>
      </c>
      <c r="G116" s="51"/>
    </row>
    <row r="117">
      <c r="A117" s="49" t="s">
        <v>738</v>
      </c>
      <c r="B117" s="50"/>
      <c r="C117" s="50"/>
      <c r="D117" s="50">
        <f>countif('Copy of HAS_PELLET_LIST'!$A$2:$A$500,A117)</f>
        <v>0</v>
      </c>
      <c r="E117" s="50"/>
      <c r="F117" s="50">
        <f>countif('16s_samples_sequenced'!$A$2:$A$500,A117)</f>
        <v>1</v>
      </c>
      <c r="G117" s="51"/>
    </row>
    <row r="118">
      <c r="A118" s="49" t="s">
        <v>739</v>
      </c>
      <c r="B118" s="50"/>
      <c r="C118" s="50"/>
      <c r="D118" s="50">
        <f>countif('Copy of HAS_PELLET_LIST'!$A$2:$A$500,A118)</f>
        <v>0</v>
      </c>
      <c r="E118" s="50"/>
      <c r="F118" s="50">
        <f>countif('16s_samples_sequenced'!$A$2:$A$500,A118)</f>
        <v>1</v>
      </c>
      <c r="G118" s="51"/>
    </row>
    <row r="119">
      <c r="A119" s="49" t="s">
        <v>740</v>
      </c>
      <c r="B119" s="50"/>
      <c r="C119" s="50"/>
      <c r="D119" s="50">
        <f>countif('Copy of HAS_PELLET_LIST'!$A$2:$A$500,A119)</f>
        <v>0</v>
      </c>
      <c r="E119" s="50"/>
      <c r="F119" s="50">
        <f>countif('16s_samples_sequenced'!$A$2:$A$500,A119)</f>
        <v>1</v>
      </c>
      <c r="G119" s="51"/>
    </row>
    <row r="120">
      <c r="A120" s="49" t="s">
        <v>741</v>
      </c>
      <c r="B120" s="50"/>
      <c r="C120" s="50"/>
      <c r="D120" s="50">
        <f>countif('Copy of HAS_PELLET_LIST'!$A$2:$A$500,A120)</f>
        <v>0</v>
      </c>
      <c r="E120" s="50"/>
      <c r="F120" s="50">
        <f>countif('16s_samples_sequenced'!$A$2:$A$500,A120)</f>
        <v>1</v>
      </c>
      <c r="G120" s="51"/>
    </row>
    <row r="121">
      <c r="A121" s="49" t="s">
        <v>750</v>
      </c>
      <c r="B121" s="50"/>
      <c r="C121" s="50"/>
      <c r="D121" s="50">
        <f>countif('Copy of HAS_PELLET_LIST'!$A$2:$A$500,A121)</f>
        <v>0</v>
      </c>
      <c r="E121" s="50"/>
      <c r="F121" s="50">
        <f>countif('16s_samples_sequenced'!$A$2:$A$500,A121)</f>
        <v>1</v>
      </c>
      <c r="G121" s="51"/>
    </row>
    <row r="122">
      <c r="A122" s="49" t="s">
        <v>751</v>
      </c>
      <c r="B122" s="50"/>
      <c r="C122" s="50"/>
      <c r="D122" s="50">
        <f>countif('Copy of HAS_PELLET_LIST'!$A$2:$A$500,A122)</f>
        <v>0</v>
      </c>
      <c r="E122" s="50"/>
      <c r="F122" s="50">
        <f>countif('16s_samples_sequenced'!$A$2:$A$500,A122)</f>
        <v>1</v>
      </c>
      <c r="G122" s="51"/>
    </row>
    <row r="123">
      <c r="A123" s="49" t="s">
        <v>753</v>
      </c>
      <c r="B123" s="50"/>
      <c r="C123" s="50"/>
      <c r="D123" s="50">
        <f>countif('Copy of HAS_PELLET_LIST'!$A$2:$A$500,A123)</f>
        <v>0</v>
      </c>
      <c r="E123" s="50"/>
      <c r="F123" s="50">
        <f>countif('16s_samples_sequenced'!$A$2:$A$500,A123)</f>
        <v>1</v>
      </c>
      <c r="G123" s="51"/>
    </row>
    <row r="124">
      <c r="A124" s="49" t="s">
        <v>754</v>
      </c>
      <c r="B124" s="50"/>
      <c r="C124" s="50"/>
      <c r="D124" s="50">
        <f>countif('Copy of HAS_PELLET_LIST'!$A$2:$A$500,A124)</f>
        <v>0</v>
      </c>
      <c r="E124" s="50"/>
      <c r="F124" s="50">
        <f>countif('16s_samples_sequenced'!$A$2:$A$500,A124)</f>
        <v>1</v>
      </c>
      <c r="G124" s="51"/>
    </row>
    <row r="125">
      <c r="A125" s="49" t="s">
        <v>755</v>
      </c>
      <c r="B125" s="50"/>
      <c r="C125" s="50"/>
      <c r="D125" s="50">
        <f>countif('Copy of HAS_PELLET_LIST'!$A$2:$A$500,A125)</f>
        <v>0</v>
      </c>
      <c r="E125" s="50"/>
      <c r="F125" s="50">
        <f>countif('16s_samples_sequenced'!$A$2:$A$500,A125)</f>
        <v>1</v>
      </c>
      <c r="G125" s="51"/>
    </row>
    <row r="126">
      <c r="A126" s="49" t="s">
        <v>757</v>
      </c>
      <c r="B126" s="50"/>
      <c r="C126" s="50"/>
      <c r="D126" s="50">
        <f>countif('Copy of HAS_PELLET_LIST'!$A$2:$A$500,A126)</f>
        <v>0</v>
      </c>
      <c r="E126" s="50"/>
      <c r="F126" s="50">
        <f>countif('16s_samples_sequenced'!$A$2:$A$500,A126)</f>
        <v>1</v>
      </c>
      <c r="G126" s="51"/>
    </row>
    <row r="127">
      <c r="A127" s="49" t="s">
        <v>758</v>
      </c>
      <c r="B127" s="50"/>
      <c r="C127" s="50"/>
      <c r="D127" s="50">
        <f>countif('Copy of HAS_PELLET_LIST'!$A$2:$A$500,A127)</f>
        <v>0</v>
      </c>
      <c r="E127" s="50"/>
      <c r="F127" s="50">
        <f>countif('16s_samples_sequenced'!$A$2:$A$500,A127)</f>
        <v>1</v>
      </c>
      <c r="G127" s="51"/>
    </row>
    <row r="128">
      <c r="A128" s="49" t="s">
        <v>759</v>
      </c>
      <c r="B128" s="50"/>
      <c r="C128" s="50"/>
      <c r="D128" s="50">
        <f>countif('Copy of HAS_PELLET_LIST'!$A$2:$A$500,A128)</f>
        <v>0</v>
      </c>
      <c r="E128" s="50"/>
      <c r="F128" s="50">
        <f>countif('16s_samples_sequenced'!$A$2:$A$500,A128)</f>
        <v>1</v>
      </c>
      <c r="G128" s="51"/>
    </row>
    <row r="129">
      <c r="A129" s="49" t="s">
        <v>760</v>
      </c>
      <c r="B129" s="50"/>
      <c r="C129" s="50"/>
      <c r="D129" s="50">
        <f>countif('Copy of HAS_PELLET_LIST'!$A$2:$A$500,A129)</f>
        <v>0</v>
      </c>
      <c r="E129" s="50"/>
      <c r="F129" s="50">
        <f>countif('16s_samples_sequenced'!$A$2:$A$500,A129)</f>
        <v>1</v>
      </c>
      <c r="G129" s="51"/>
    </row>
    <row r="130">
      <c r="A130" s="49" t="s">
        <v>762</v>
      </c>
      <c r="B130" s="50"/>
      <c r="C130" s="50"/>
      <c r="D130" s="50">
        <f>countif('Copy of HAS_PELLET_LIST'!$A$2:$A$500,A130)</f>
        <v>0</v>
      </c>
      <c r="E130" s="50"/>
      <c r="F130" s="50">
        <f>countif('16s_samples_sequenced'!$A$2:$A$500,A130)</f>
        <v>1</v>
      </c>
      <c r="G130" s="51"/>
    </row>
    <row r="131">
      <c r="A131" s="49" t="s">
        <v>763</v>
      </c>
      <c r="B131" s="50"/>
      <c r="C131" s="50"/>
      <c r="D131" s="50">
        <f>countif('Copy of HAS_PELLET_LIST'!$A$2:$A$500,A131)</f>
        <v>0</v>
      </c>
      <c r="E131" s="50"/>
      <c r="F131" s="50">
        <f>countif('16s_samples_sequenced'!$A$2:$A$500,A131)</f>
        <v>1</v>
      </c>
      <c r="G131" s="51"/>
    </row>
    <row r="132">
      <c r="A132" s="49" t="s">
        <v>764</v>
      </c>
      <c r="B132" s="50"/>
      <c r="C132" s="50"/>
      <c r="D132" s="50">
        <f>countif('Copy of HAS_PELLET_LIST'!$A$2:$A$500,A132)</f>
        <v>0</v>
      </c>
      <c r="E132" s="50"/>
      <c r="F132" s="50">
        <f>countif('16s_samples_sequenced'!$A$2:$A$500,A132)</f>
        <v>1</v>
      </c>
      <c r="G132" s="51"/>
    </row>
    <row r="133">
      <c r="A133" s="49" t="s">
        <v>766</v>
      </c>
      <c r="B133" s="50"/>
      <c r="C133" s="50"/>
      <c r="D133" s="50">
        <f>countif('Copy of HAS_PELLET_LIST'!$A$2:$A$500,A133)</f>
        <v>0</v>
      </c>
      <c r="E133" s="50"/>
      <c r="F133" s="50">
        <f>countif('16s_samples_sequenced'!$A$2:$A$500,A133)</f>
        <v>1</v>
      </c>
      <c r="G133" s="51"/>
    </row>
    <row r="134">
      <c r="A134" s="49" t="s">
        <v>769</v>
      </c>
      <c r="B134" s="50"/>
      <c r="C134" s="50"/>
      <c r="D134" s="50">
        <f>countif('Copy of HAS_PELLET_LIST'!$A$2:$A$500,A134)</f>
        <v>0</v>
      </c>
      <c r="E134" s="50"/>
      <c r="F134" s="50">
        <f>countif('16s_samples_sequenced'!$A$2:$A$500,A134)</f>
        <v>1</v>
      </c>
      <c r="G134" s="51"/>
    </row>
    <row r="135">
      <c r="A135" s="49" t="s">
        <v>770</v>
      </c>
      <c r="B135" s="50"/>
      <c r="C135" s="50"/>
      <c r="D135" s="50">
        <f>countif('Copy of HAS_PELLET_LIST'!$A$2:$A$500,A135)</f>
        <v>0</v>
      </c>
      <c r="E135" s="50"/>
      <c r="F135" s="50">
        <f>countif('16s_samples_sequenced'!$A$2:$A$500,A135)</f>
        <v>1</v>
      </c>
      <c r="G135" s="51"/>
    </row>
    <row r="136">
      <c r="A136" s="49" t="s">
        <v>771</v>
      </c>
      <c r="B136" s="50"/>
      <c r="C136" s="50"/>
      <c r="D136" s="50">
        <f>countif('Copy of HAS_PELLET_LIST'!$A$2:$A$500,A136)</f>
        <v>0</v>
      </c>
      <c r="E136" s="50"/>
      <c r="F136" s="50">
        <f>countif('16s_samples_sequenced'!$A$2:$A$500,A136)</f>
        <v>1</v>
      </c>
      <c r="G136" s="51"/>
    </row>
    <row r="137">
      <c r="A137" s="49" t="s">
        <v>772</v>
      </c>
      <c r="B137" s="50"/>
      <c r="C137" s="50"/>
      <c r="D137" s="50">
        <f>countif('Copy of HAS_PELLET_LIST'!$A$2:$A$500,A137)</f>
        <v>0</v>
      </c>
      <c r="E137" s="50"/>
      <c r="F137" s="50">
        <f>countif('16s_samples_sequenced'!$A$2:$A$500,A137)</f>
        <v>1</v>
      </c>
      <c r="G137" s="51"/>
    </row>
    <row r="138">
      <c r="A138" s="49" t="s">
        <v>773</v>
      </c>
      <c r="B138" s="50"/>
      <c r="C138" s="50"/>
      <c r="D138" s="50">
        <f>countif('Copy of HAS_PELLET_LIST'!$A$2:$A$500,A138)</f>
        <v>0</v>
      </c>
      <c r="E138" s="50"/>
      <c r="F138" s="50">
        <f>countif('16s_samples_sequenced'!$A$2:$A$500,A138)</f>
        <v>1</v>
      </c>
      <c r="G138" s="51"/>
    </row>
    <row r="139">
      <c r="A139" s="49" t="s">
        <v>775</v>
      </c>
      <c r="B139" s="50"/>
      <c r="C139" s="50"/>
      <c r="D139" s="50">
        <f>countif('Copy of HAS_PELLET_LIST'!$A$2:$A$500,A139)</f>
        <v>0</v>
      </c>
      <c r="E139" s="50"/>
      <c r="F139" s="50">
        <f>countif('16s_samples_sequenced'!$A$2:$A$500,A139)</f>
        <v>1</v>
      </c>
      <c r="G139" s="51"/>
    </row>
    <row r="140">
      <c r="A140" s="49" t="s">
        <v>776</v>
      </c>
      <c r="B140" s="50"/>
      <c r="C140" s="50"/>
      <c r="D140" s="50">
        <f>countif('Copy of HAS_PELLET_LIST'!$A$2:$A$500,A140)</f>
        <v>0</v>
      </c>
      <c r="E140" s="50"/>
      <c r="F140" s="50">
        <f>countif('16s_samples_sequenced'!$A$2:$A$500,A140)</f>
        <v>1</v>
      </c>
      <c r="G140" s="51"/>
    </row>
    <row r="141">
      <c r="A141" s="49" t="s">
        <v>778</v>
      </c>
      <c r="B141" s="50"/>
      <c r="C141" s="50"/>
      <c r="D141" s="50">
        <f>countif('Copy of HAS_PELLET_LIST'!$A$2:$A$500,A141)</f>
        <v>0</v>
      </c>
      <c r="E141" s="50"/>
      <c r="F141" s="50">
        <f>countif('16s_samples_sequenced'!$A$2:$A$500,A141)</f>
        <v>1</v>
      </c>
      <c r="G141" s="51"/>
    </row>
    <row r="142">
      <c r="A142" s="49" t="s">
        <v>779</v>
      </c>
      <c r="B142" s="50"/>
      <c r="C142" s="50"/>
      <c r="D142" s="50">
        <f>countif('Copy of HAS_PELLET_LIST'!$A$2:$A$500,A142)</f>
        <v>0</v>
      </c>
      <c r="E142" s="50"/>
      <c r="F142" s="50">
        <f>countif('16s_samples_sequenced'!$A$2:$A$500,A142)</f>
        <v>1</v>
      </c>
      <c r="G142" s="51"/>
    </row>
    <row r="143">
      <c r="A143" s="49" t="s">
        <v>780</v>
      </c>
      <c r="B143" s="50"/>
      <c r="C143" s="50"/>
      <c r="D143" s="50">
        <f>countif('Copy of HAS_PELLET_LIST'!$A$2:$A$500,A143)</f>
        <v>0</v>
      </c>
      <c r="E143" s="50"/>
      <c r="F143" s="50">
        <f>countif('16s_samples_sequenced'!$A$2:$A$500,A143)</f>
        <v>1</v>
      </c>
      <c r="G143" s="51"/>
    </row>
    <row r="144">
      <c r="A144" s="49" t="s">
        <v>782</v>
      </c>
      <c r="B144" s="50"/>
      <c r="C144" s="50"/>
      <c r="D144" s="50">
        <f>countif('Copy of HAS_PELLET_LIST'!$A$2:$A$500,A144)</f>
        <v>0</v>
      </c>
      <c r="E144" s="50"/>
      <c r="F144" s="50">
        <f>countif('16s_samples_sequenced'!$A$2:$A$500,A144)</f>
        <v>1</v>
      </c>
      <c r="G144" s="51"/>
    </row>
    <row r="145">
      <c r="A145" s="49" t="s">
        <v>786</v>
      </c>
      <c r="B145" s="50"/>
      <c r="C145" s="50"/>
      <c r="D145" s="50">
        <f>countif('Copy of HAS_PELLET_LIST'!$A$2:$A$500,A145)</f>
        <v>0</v>
      </c>
      <c r="E145" s="50"/>
      <c r="F145" s="50">
        <f>countif('16s_samples_sequenced'!$A$2:$A$500,A145)</f>
        <v>1</v>
      </c>
      <c r="G145" s="51"/>
    </row>
    <row r="146">
      <c r="A146" s="49" t="s">
        <v>787</v>
      </c>
      <c r="B146" s="50"/>
      <c r="C146" s="50"/>
      <c r="D146" s="50">
        <f>countif('Copy of HAS_PELLET_LIST'!$A$2:$A$500,A146)</f>
        <v>0</v>
      </c>
      <c r="E146" s="50"/>
      <c r="F146" s="50">
        <f>countif('16s_samples_sequenced'!$A$2:$A$500,A146)</f>
        <v>1</v>
      </c>
      <c r="G146" s="51"/>
    </row>
    <row r="147">
      <c r="A147" s="49" t="s">
        <v>788</v>
      </c>
      <c r="B147" s="50"/>
      <c r="C147" s="50"/>
      <c r="D147" s="50">
        <f>countif('Copy of HAS_PELLET_LIST'!$A$2:$A$500,A147)</f>
        <v>0</v>
      </c>
      <c r="E147" s="50"/>
      <c r="F147" s="50">
        <f>countif('16s_samples_sequenced'!$A$2:$A$500,A147)</f>
        <v>1</v>
      </c>
      <c r="G147" s="51"/>
    </row>
    <row r="148">
      <c r="A148" s="49" t="s">
        <v>789</v>
      </c>
      <c r="B148" s="50"/>
      <c r="C148" s="50"/>
      <c r="D148" s="50">
        <f>countif('Copy of HAS_PELLET_LIST'!$A$2:$A$500,A148)</f>
        <v>0</v>
      </c>
      <c r="E148" s="50"/>
      <c r="F148" s="50">
        <f>countif('16s_samples_sequenced'!$A$2:$A$500,A148)</f>
        <v>1</v>
      </c>
      <c r="G148" s="51"/>
    </row>
    <row r="149">
      <c r="A149" s="49" t="s">
        <v>791</v>
      </c>
      <c r="B149" s="50"/>
      <c r="C149" s="50"/>
      <c r="D149" s="50">
        <f>countif('Copy of HAS_PELLET_LIST'!$A$2:$A$500,A149)</f>
        <v>0</v>
      </c>
      <c r="E149" s="50"/>
      <c r="F149" s="50">
        <f>countif('16s_samples_sequenced'!$A$2:$A$500,A149)</f>
        <v>1</v>
      </c>
      <c r="G149" s="51"/>
    </row>
    <row r="150">
      <c r="A150" s="49" t="s">
        <v>793</v>
      </c>
      <c r="B150" s="50"/>
      <c r="C150" s="50"/>
      <c r="D150" s="50">
        <f>countif('Copy of HAS_PELLET_LIST'!$A$2:$A$500,A150)</f>
        <v>0</v>
      </c>
      <c r="E150" s="50"/>
      <c r="F150" s="50">
        <f>countif('16s_samples_sequenced'!$A$2:$A$500,A150)</f>
        <v>1</v>
      </c>
      <c r="G150" s="51"/>
    </row>
    <row r="151">
      <c r="A151" s="49" t="s">
        <v>794</v>
      </c>
      <c r="B151" s="50"/>
      <c r="C151" s="50"/>
      <c r="D151" s="50">
        <f>countif('Copy of HAS_PELLET_LIST'!$A$2:$A$500,A151)</f>
        <v>0</v>
      </c>
      <c r="E151" s="50"/>
      <c r="F151" s="50">
        <f>countif('16s_samples_sequenced'!$A$2:$A$500,A151)</f>
        <v>1</v>
      </c>
      <c r="G151" s="51"/>
    </row>
    <row r="152">
      <c r="A152" s="49" t="s">
        <v>796</v>
      </c>
      <c r="B152" s="50"/>
      <c r="C152" s="50"/>
      <c r="D152" s="50">
        <f>countif('Copy of HAS_PELLET_LIST'!$A$2:$A$500,A152)</f>
        <v>0</v>
      </c>
      <c r="E152" s="50"/>
      <c r="F152" s="50">
        <f>countif('16s_samples_sequenced'!$A$2:$A$500,A152)</f>
        <v>1</v>
      </c>
      <c r="G152" s="51"/>
    </row>
    <row r="153">
      <c r="A153" s="49" t="s">
        <v>798</v>
      </c>
      <c r="B153" s="50"/>
      <c r="C153" s="50"/>
      <c r="D153" s="50">
        <f>countif('Copy of HAS_PELLET_LIST'!$A$2:$A$500,A153)</f>
        <v>0</v>
      </c>
      <c r="E153" s="50"/>
      <c r="F153" s="50">
        <f>countif('16s_samples_sequenced'!$A$2:$A$500,A153)</f>
        <v>1</v>
      </c>
      <c r="G153" s="51"/>
    </row>
    <row r="154">
      <c r="A154" s="49" t="s">
        <v>803</v>
      </c>
      <c r="B154" s="50"/>
      <c r="C154" s="50"/>
      <c r="D154" s="50">
        <f>countif('Copy of HAS_PELLET_LIST'!$A$2:$A$500,A154)</f>
        <v>0</v>
      </c>
      <c r="E154" s="50"/>
      <c r="F154" s="50">
        <f>countif('16s_samples_sequenced'!$A$2:$A$500,A154)</f>
        <v>1</v>
      </c>
      <c r="G154" s="51"/>
    </row>
    <row r="155">
      <c r="A155" s="49" t="s">
        <v>806</v>
      </c>
      <c r="B155" s="50"/>
      <c r="C155" s="50"/>
      <c r="D155" s="50">
        <f>countif('Copy of HAS_PELLET_LIST'!$A$2:$A$500,A155)</f>
        <v>0</v>
      </c>
      <c r="E155" s="50"/>
      <c r="F155" s="50">
        <f>countif('16s_samples_sequenced'!$A$2:$A$500,A155)</f>
        <v>1</v>
      </c>
      <c r="G155" s="51"/>
    </row>
    <row r="156">
      <c r="A156" s="49" t="s">
        <v>807</v>
      </c>
      <c r="B156" s="50"/>
      <c r="C156" s="50"/>
      <c r="D156" s="50">
        <f>countif('Copy of HAS_PELLET_LIST'!$A$2:$A$500,A156)</f>
        <v>0</v>
      </c>
      <c r="E156" s="50"/>
      <c r="F156" s="50">
        <f>countif('16s_samples_sequenced'!$A$2:$A$500,A156)</f>
        <v>1</v>
      </c>
      <c r="G156" s="51"/>
    </row>
    <row r="157">
      <c r="A157" s="49" t="s">
        <v>810</v>
      </c>
      <c r="B157" s="50"/>
      <c r="C157" s="50"/>
      <c r="D157" s="50">
        <f>countif('Copy of HAS_PELLET_LIST'!$A$2:$A$500,A157)</f>
        <v>0</v>
      </c>
      <c r="E157" s="50"/>
      <c r="F157" s="50">
        <f>countif('16s_samples_sequenced'!$A$2:$A$500,A157)</f>
        <v>1</v>
      </c>
      <c r="G157" s="51"/>
    </row>
    <row r="158">
      <c r="A158" s="49" t="s">
        <v>815</v>
      </c>
      <c r="B158" s="50"/>
      <c r="C158" s="50"/>
      <c r="D158" s="50">
        <f>countif('Copy of HAS_PELLET_LIST'!$A$2:$A$500,A158)</f>
        <v>0</v>
      </c>
      <c r="E158" s="50"/>
      <c r="F158" s="50">
        <f>countif('16s_samples_sequenced'!$A$2:$A$500,A158)</f>
        <v>1</v>
      </c>
      <c r="G158" s="51"/>
    </row>
    <row r="159">
      <c r="A159" s="49" t="s">
        <v>817</v>
      </c>
      <c r="B159" s="50"/>
      <c r="C159" s="50"/>
      <c r="D159" s="50">
        <f>countif('Copy of HAS_PELLET_LIST'!$A$2:$A$500,A159)</f>
        <v>0</v>
      </c>
      <c r="E159" s="50"/>
      <c r="F159" s="50">
        <f>countif('16s_samples_sequenced'!$A$2:$A$500,A159)</f>
        <v>1</v>
      </c>
      <c r="G159" s="51"/>
    </row>
    <row r="160">
      <c r="A160" s="49" t="s">
        <v>819</v>
      </c>
      <c r="B160" s="50"/>
      <c r="C160" s="50"/>
      <c r="D160" s="50">
        <f>countif('Copy of HAS_PELLET_LIST'!$A$2:$A$500,A160)</f>
        <v>0</v>
      </c>
      <c r="E160" s="50"/>
      <c r="F160" s="50">
        <f>countif('16s_samples_sequenced'!$A$2:$A$500,A160)</f>
        <v>1</v>
      </c>
      <c r="G160" s="51"/>
    </row>
    <row r="161">
      <c r="A161" s="49" t="s">
        <v>983</v>
      </c>
      <c r="B161" s="50"/>
      <c r="C161" s="50"/>
      <c r="D161" s="50">
        <f>countif('Copy of HAS_PELLET_LIST'!$A$2:$A$500,A161)</f>
        <v>0</v>
      </c>
      <c r="E161" s="50"/>
      <c r="F161" s="50">
        <f>countif('16s_samples_sequenced'!$A$2:$A$500,A161)</f>
        <v>1</v>
      </c>
      <c r="G161" s="51"/>
    </row>
    <row r="162">
      <c r="A162" s="49" t="s">
        <v>988</v>
      </c>
      <c r="B162" s="50"/>
      <c r="C162" s="50"/>
      <c r="D162" s="50">
        <f>countif('Copy of HAS_PELLET_LIST'!$A$2:$A$500,A162)</f>
        <v>0</v>
      </c>
      <c r="E162" s="50"/>
      <c r="F162" s="50">
        <f>countif('16s_samples_sequenced'!$A$2:$A$500,A162)</f>
        <v>1</v>
      </c>
      <c r="G162" s="51"/>
    </row>
    <row r="163">
      <c r="A163" s="49" t="s">
        <v>982</v>
      </c>
      <c r="B163" s="50"/>
      <c r="C163" s="50"/>
      <c r="D163" s="50">
        <f>countif('Copy of HAS_PELLET_LIST'!$A$2:$A$500,A163)</f>
        <v>0</v>
      </c>
      <c r="E163" s="50"/>
      <c r="F163" s="50">
        <f>countif('16s_samples_sequenced'!$A$2:$A$500,A163)</f>
        <v>1</v>
      </c>
      <c r="G163" s="51"/>
    </row>
    <row r="164">
      <c r="A164" s="49" t="s">
        <v>824</v>
      </c>
      <c r="B164" s="50"/>
      <c r="C164" s="50"/>
      <c r="D164" s="50">
        <f>countif('Copy of HAS_PELLET_LIST'!$A$2:$A$500,A164)</f>
        <v>0</v>
      </c>
      <c r="E164" s="50"/>
      <c r="F164" s="50">
        <f>countif('16s_samples_sequenced'!$A$2:$A$500,A164)</f>
        <v>1</v>
      </c>
      <c r="G164" s="51"/>
    </row>
    <row r="165">
      <c r="A165" s="49" t="s">
        <v>825</v>
      </c>
      <c r="B165" s="50"/>
      <c r="C165" s="50"/>
      <c r="D165" s="50">
        <f>countif('Copy of HAS_PELLET_LIST'!$A$2:$A$500,A165)</f>
        <v>0</v>
      </c>
      <c r="E165" s="50"/>
      <c r="F165" s="50">
        <f>countif('16s_samples_sequenced'!$A$2:$A$500,A165)</f>
        <v>1</v>
      </c>
      <c r="G165" s="51"/>
    </row>
    <row r="166">
      <c r="A166" s="49" t="s">
        <v>826</v>
      </c>
      <c r="B166" s="50"/>
      <c r="C166" s="50"/>
      <c r="D166" s="50">
        <f>countif('Copy of HAS_PELLET_LIST'!$A$2:$A$500,A166)</f>
        <v>0</v>
      </c>
      <c r="E166" s="50"/>
      <c r="F166" s="50">
        <f>countif('16s_samples_sequenced'!$A$2:$A$500,A166)</f>
        <v>1</v>
      </c>
      <c r="G166" s="51"/>
    </row>
    <row r="167">
      <c r="A167" s="49" t="s">
        <v>827</v>
      </c>
      <c r="B167" s="50"/>
      <c r="C167" s="50"/>
      <c r="D167" s="50">
        <f>countif('Copy of HAS_PELLET_LIST'!$A$2:$A$500,A167)</f>
        <v>0</v>
      </c>
      <c r="E167" s="50"/>
      <c r="F167" s="50">
        <f>countif('16s_samples_sequenced'!$A$2:$A$500,A167)</f>
        <v>1</v>
      </c>
      <c r="G167" s="51"/>
    </row>
    <row r="168">
      <c r="A168" s="49" t="s">
        <v>828</v>
      </c>
      <c r="B168" s="50"/>
      <c r="C168" s="50"/>
      <c r="D168" s="50">
        <f>countif('Copy of HAS_PELLET_LIST'!$A$2:$A$500,A168)</f>
        <v>0</v>
      </c>
      <c r="E168" s="50"/>
      <c r="F168" s="50">
        <f>countif('16s_samples_sequenced'!$A$2:$A$500,A168)</f>
        <v>1</v>
      </c>
      <c r="G168" s="51"/>
    </row>
    <row r="169">
      <c r="A169" s="49" t="s">
        <v>831</v>
      </c>
      <c r="B169" s="50"/>
      <c r="C169" s="50"/>
      <c r="D169" s="50">
        <f>countif('Copy of HAS_PELLET_LIST'!$A$2:$A$500,A169)</f>
        <v>0</v>
      </c>
      <c r="E169" s="50"/>
      <c r="F169" s="50">
        <f>countif('16s_samples_sequenced'!$A$2:$A$500,A169)</f>
        <v>1</v>
      </c>
      <c r="G169" s="51"/>
    </row>
    <row r="170">
      <c r="A170" s="49" t="s">
        <v>832</v>
      </c>
      <c r="B170" s="50"/>
      <c r="C170" s="50"/>
      <c r="D170" s="50">
        <f>countif('Copy of HAS_PELLET_LIST'!$A$2:$A$500,A170)</f>
        <v>0</v>
      </c>
      <c r="E170" s="50"/>
      <c r="F170" s="50">
        <f>countif('16s_samples_sequenced'!$A$2:$A$500,A170)</f>
        <v>1</v>
      </c>
      <c r="G170" s="51"/>
    </row>
    <row r="171">
      <c r="A171" s="49" t="s">
        <v>833</v>
      </c>
      <c r="B171" s="50"/>
      <c r="C171" s="50"/>
      <c r="D171" s="50">
        <f>countif('Copy of HAS_PELLET_LIST'!$A$2:$A$500,A171)</f>
        <v>0</v>
      </c>
      <c r="E171" s="50"/>
      <c r="F171" s="50">
        <f>countif('16s_samples_sequenced'!$A$2:$A$500,A171)</f>
        <v>1</v>
      </c>
      <c r="G171" s="51"/>
    </row>
    <row r="172">
      <c r="A172" s="49" t="s">
        <v>834</v>
      </c>
      <c r="B172" s="50"/>
      <c r="C172" s="50"/>
      <c r="D172" s="50">
        <f>countif('Copy of HAS_PELLET_LIST'!$A$2:$A$500,A172)</f>
        <v>0</v>
      </c>
      <c r="E172" s="50"/>
      <c r="F172" s="50">
        <f>countif('16s_samples_sequenced'!$A$2:$A$500,A172)</f>
        <v>1</v>
      </c>
      <c r="G172" s="51"/>
    </row>
    <row r="173">
      <c r="A173" s="49" t="s">
        <v>397</v>
      </c>
      <c r="B173" s="50"/>
      <c r="C173" s="50"/>
      <c r="D173" s="50">
        <f>countif('Copy of HAS_PELLET_LIST'!$A$2:$A$500,A173)</f>
        <v>0</v>
      </c>
      <c r="E173" s="50"/>
      <c r="F173" s="50">
        <f>countif('16s_samples_sequenced'!$A$2:$A$500,A173)</f>
        <v>0</v>
      </c>
      <c r="G173" s="51"/>
    </row>
    <row r="174">
      <c r="A174" s="49" t="s">
        <v>408</v>
      </c>
      <c r="B174" s="50"/>
      <c r="C174" s="50"/>
      <c r="D174" s="50">
        <f>countif('Copy of HAS_PELLET_LIST'!$A$2:$A$500,A174)</f>
        <v>0</v>
      </c>
      <c r="E174" s="50"/>
      <c r="F174" s="50">
        <f>countif('16s_samples_sequenced'!$A$2:$A$500,A174)</f>
        <v>0</v>
      </c>
      <c r="G174" s="51"/>
    </row>
    <row r="175">
      <c r="A175" s="49" t="s">
        <v>412</v>
      </c>
      <c r="B175" s="50"/>
      <c r="C175" s="50"/>
      <c r="D175" s="50">
        <f>countif('Copy of HAS_PELLET_LIST'!$A$2:$A$500,A175)</f>
        <v>0</v>
      </c>
      <c r="E175" s="50"/>
      <c r="F175" s="50">
        <f>countif('16s_samples_sequenced'!$A$2:$A$500,A175)</f>
        <v>0</v>
      </c>
      <c r="G175" s="51"/>
    </row>
    <row r="176">
      <c r="A176" s="49" t="s">
        <v>417</v>
      </c>
      <c r="B176" s="50"/>
      <c r="C176" s="50"/>
      <c r="D176" s="50">
        <f>countif('Copy of HAS_PELLET_LIST'!$A$2:$A$500,A176)</f>
        <v>0</v>
      </c>
      <c r="E176" s="50"/>
      <c r="F176" s="50">
        <f>countif('16s_samples_sequenced'!$A$2:$A$500,A176)</f>
        <v>0</v>
      </c>
      <c r="G176" s="51"/>
    </row>
    <row r="177">
      <c r="A177" s="49" t="s">
        <v>418</v>
      </c>
      <c r="B177" s="50"/>
      <c r="C177" s="50"/>
      <c r="D177" s="50">
        <f>countif('Copy of HAS_PELLET_LIST'!$A$2:$A$500,A177)</f>
        <v>0</v>
      </c>
      <c r="E177" s="50"/>
      <c r="F177" s="50">
        <f>countif('16s_samples_sequenced'!$A$2:$A$500,A177)</f>
        <v>0</v>
      </c>
      <c r="G177" s="51"/>
    </row>
    <row r="178">
      <c r="A178" s="49" t="s">
        <v>422</v>
      </c>
      <c r="B178" s="50"/>
      <c r="C178" s="50"/>
      <c r="D178" s="50">
        <f>countif('Copy of HAS_PELLET_LIST'!$A$2:$A$500,A178)</f>
        <v>0</v>
      </c>
      <c r="E178" s="50"/>
      <c r="F178" s="50">
        <f>countif('16s_samples_sequenced'!$A$2:$A$500,A178)</f>
        <v>0</v>
      </c>
      <c r="G178" s="51"/>
    </row>
    <row r="179">
      <c r="A179" s="49" t="s">
        <v>423</v>
      </c>
      <c r="B179" s="50"/>
      <c r="C179" s="50"/>
      <c r="D179" s="50">
        <f>countif('Copy of HAS_PELLET_LIST'!$A$2:$A$500,A179)</f>
        <v>0</v>
      </c>
      <c r="E179" s="50"/>
      <c r="F179" s="50">
        <f>countif('16s_samples_sequenced'!$A$2:$A$500,A179)</f>
        <v>0</v>
      </c>
      <c r="G179" s="51"/>
    </row>
    <row r="180">
      <c r="A180" s="49" t="s">
        <v>424</v>
      </c>
      <c r="B180" s="50"/>
      <c r="C180" s="50"/>
      <c r="D180" s="50">
        <f>countif('Copy of HAS_PELLET_LIST'!$A$2:$A$500,A180)</f>
        <v>0</v>
      </c>
      <c r="E180" s="50"/>
      <c r="F180" s="50">
        <f>countif('16s_samples_sequenced'!$A$2:$A$500,A180)</f>
        <v>0</v>
      </c>
      <c r="G180" s="51"/>
    </row>
    <row r="181">
      <c r="A181" s="49" t="s">
        <v>428</v>
      </c>
      <c r="B181" s="50"/>
      <c r="C181" s="50"/>
      <c r="D181" s="50">
        <f>countif('Copy of HAS_PELLET_LIST'!$A$2:$A$500,A181)</f>
        <v>0</v>
      </c>
      <c r="E181" s="50"/>
      <c r="F181" s="50">
        <f>countif('16s_samples_sequenced'!$A$2:$A$500,A181)</f>
        <v>0</v>
      </c>
      <c r="G181" s="51"/>
    </row>
    <row r="182">
      <c r="A182" s="49" t="s">
        <v>430</v>
      </c>
      <c r="B182" s="50"/>
      <c r="C182" s="50"/>
      <c r="D182" s="50">
        <f>countif('Copy of HAS_PELLET_LIST'!$A$2:$A$500,A182)</f>
        <v>0</v>
      </c>
      <c r="E182" s="50"/>
      <c r="F182" s="50">
        <f>countif('16s_samples_sequenced'!$A$2:$A$500,A182)</f>
        <v>0</v>
      </c>
      <c r="G182" s="51"/>
    </row>
    <row r="183">
      <c r="A183" s="49" t="s">
        <v>432</v>
      </c>
      <c r="B183" s="50"/>
      <c r="C183" s="50"/>
      <c r="D183" s="50">
        <f>countif('Copy of HAS_PELLET_LIST'!$A$2:$A$500,A183)</f>
        <v>0</v>
      </c>
      <c r="E183" s="50"/>
      <c r="F183" s="50">
        <f>countif('16s_samples_sequenced'!$A$2:$A$500,A183)</f>
        <v>0</v>
      </c>
      <c r="G183" s="51"/>
    </row>
    <row r="184">
      <c r="A184" s="49" t="s">
        <v>433</v>
      </c>
      <c r="B184" s="50"/>
      <c r="C184" s="50"/>
      <c r="D184" s="50">
        <f>countif('Copy of HAS_PELLET_LIST'!$A$2:$A$500,A184)</f>
        <v>0</v>
      </c>
      <c r="E184" s="50"/>
      <c r="F184" s="50">
        <f>countif('16s_samples_sequenced'!$A$2:$A$500,A184)</f>
        <v>0</v>
      </c>
      <c r="G184" s="51"/>
    </row>
    <row r="185">
      <c r="A185" s="49" t="s">
        <v>437</v>
      </c>
      <c r="B185" s="50"/>
      <c r="C185" s="50"/>
      <c r="D185" s="50">
        <f>countif('Copy of HAS_PELLET_LIST'!$A$2:$A$500,A185)</f>
        <v>0</v>
      </c>
      <c r="E185" s="50"/>
      <c r="F185" s="50">
        <f>countif('16s_samples_sequenced'!$A$2:$A$500,A185)</f>
        <v>0</v>
      </c>
      <c r="G185" s="51"/>
    </row>
    <row r="186">
      <c r="A186" s="49" t="s">
        <v>439</v>
      </c>
      <c r="B186" s="50"/>
      <c r="C186" s="50"/>
      <c r="D186" s="50">
        <f>countif('Copy of HAS_PELLET_LIST'!$A$2:$A$500,A186)</f>
        <v>0</v>
      </c>
      <c r="E186" s="50"/>
      <c r="F186" s="50">
        <f>countif('16s_samples_sequenced'!$A$2:$A$500,A186)</f>
        <v>0</v>
      </c>
      <c r="G186" s="51"/>
    </row>
    <row r="187">
      <c r="A187" s="49" t="s">
        <v>441</v>
      </c>
      <c r="B187" s="50"/>
      <c r="C187" s="50"/>
      <c r="D187" s="50">
        <f>countif('Copy of HAS_PELLET_LIST'!$A$2:$A$500,A187)</f>
        <v>0</v>
      </c>
      <c r="E187" s="50"/>
      <c r="F187" s="50">
        <f>countif('16s_samples_sequenced'!$A$2:$A$500,A187)</f>
        <v>0</v>
      </c>
      <c r="G187" s="51"/>
    </row>
    <row r="188">
      <c r="A188" s="49" t="s">
        <v>444</v>
      </c>
      <c r="B188" s="50"/>
      <c r="C188" s="50"/>
      <c r="D188" s="50">
        <f>countif('Copy of HAS_PELLET_LIST'!$A$2:$A$500,A188)</f>
        <v>0</v>
      </c>
      <c r="E188" s="50"/>
      <c r="F188" s="50">
        <f>countif('16s_samples_sequenced'!$A$2:$A$500,A188)</f>
        <v>0</v>
      </c>
      <c r="G188" s="51"/>
    </row>
    <row r="189">
      <c r="A189" s="49" t="s">
        <v>447</v>
      </c>
      <c r="B189" s="50"/>
      <c r="C189" s="50"/>
      <c r="D189" s="50">
        <f>countif('Copy of HAS_PELLET_LIST'!$A$2:$A$500,A189)</f>
        <v>0</v>
      </c>
      <c r="E189" s="50"/>
      <c r="F189" s="50">
        <f>countif('16s_samples_sequenced'!$A$2:$A$500,A189)</f>
        <v>0</v>
      </c>
      <c r="G189" s="51"/>
    </row>
    <row r="190">
      <c r="A190" s="49" t="s">
        <v>447</v>
      </c>
      <c r="B190" s="50"/>
      <c r="C190" s="50"/>
      <c r="D190" s="50">
        <f>countif('Copy of HAS_PELLET_LIST'!$A$2:$A$500,A190)</f>
        <v>0</v>
      </c>
      <c r="E190" s="50"/>
      <c r="F190" s="50">
        <f>countif('16s_samples_sequenced'!$A$2:$A$500,A190)</f>
        <v>0</v>
      </c>
      <c r="G190" s="51"/>
    </row>
    <row r="191">
      <c r="A191" s="49" t="s">
        <v>451</v>
      </c>
      <c r="B191" s="50"/>
      <c r="C191" s="50"/>
      <c r="D191" s="50">
        <f>countif('Copy of HAS_PELLET_LIST'!$A$2:$A$500,A191)</f>
        <v>0</v>
      </c>
      <c r="E191" s="50"/>
      <c r="F191" s="50">
        <f>countif('16s_samples_sequenced'!$A$2:$A$500,A191)</f>
        <v>0</v>
      </c>
      <c r="G191" s="51"/>
    </row>
    <row r="192">
      <c r="A192" s="49" t="s">
        <v>451</v>
      </c>
      <c r="B192" s="50"/>
      <c r="C192" s="50"/>
      <c r="D192" s="50">
        <f>countif('Copy of HAS_PELLET_LIST'!$A$2:$A$500,A192)</f>
        <v>0</v>
      </c>
      <c r="E192" s="50"/>
      <c r="F192" s="50">
        <f>countif('16s_samples_sequenced'!$A$2:$A$500,A192)</f>
        <v>0</v>
      </c>
      <c r="G192" s="51"/>
    </row>
    <row r="193">
      <c r="A193" s="49" t="s">
        <v>452</v>
      </c>
      <c r="B193" s="50"/>
      <c r="C193" s="50"/>
      <c r="D193" s="50">
        <f>countif('Copy of HAS_PELLET_LIST'!$A$2:$A$500,A193)</f>
        <v>0</v>
      </c>
      <c r="E193" s="50"/>
      <c r="F193" s="50">
        <f>countif('16s_samples_sequenced'!$A$2:$A$500,A193)</f>
        <v>0</v>
      </c>
      <c r="G193" s="51"/>
    </row>
    <row r="194">
      <c r="A194" s="49" t="s">
        <v>454</v>
      </c>
      <c r="B194" s="50"/>
      <c r="C194" s="50"/>
      <c r="D194" s="50">
        <f>countif('Copy of HAS_PELLET_LIST'!$A$2:$A$500,A194)</f>
        <v>0</v>
      </c>
      <c r="E194" s="50"/>
      <c r="F194" s="50">
        <f>countif('16s_samples_sequenced'!$A$2:$A$500,A194)</f>
        <v>0</v>
      </c>
      <c r="G194" s="51"/>
    </row>
    <row r="195">
      <c r="A195" s="49" t="s">
        <v>462</v>
      </c>
      <c r="B195" s="50"/>
      <c r="C195" s="50"/>
      <c r="D195" s="50">
        <f>countif('Copy of HAS_PELLET_LIST'!$A$2:$A$500,A195)</f>
        <v>0</v>
      </c>
      <c r="E195" s="50"/>
      <c r="F195" s="50">
        <f>countif('16s_samples_sequenced'!$A$2:$A$500,A195)</f>
        <v>0</v>
      </c>
      <c r="G195" s="51"/>
    </row>
    <row r="196">
      <c r="A196" s="49" t="s">
        <v>465</v>
      </c>
      <c r="B196" s="50"/>
      <c r="C196" s="50"/>
      <c r="D196" s="50">
        <f>countif('Copy of HAS_PELLET_LIST'!$A$2:$A$500,A196)</f>
        <v>0</v>
      </c>
      <c r="E196" s="50"/>
      <c r="F196" s="50">
        <f>countif('16s_samples_sequenced'!$A$2:$A$500,A196)</f>
        <v>0</v>
      </c>
      <c r="G196" s="51"/>
    </row>
    <row r="197">
      <c r="A197" s="49" t="s">
        <v>468</v>
      </c>
      <c r="B197" s="50"/>
      <c r="C197" s="50"/>
      <c r="D197" s="50">
        <f>countif('Copy of HAS_PELLET_LIST'!$A$2:$A$500,A197)</f>
        <v>0</v>
      </c>
      <c r="E197" s="50"/>
      <c r="F197" s="50">
        <f>countif('16s_samples_sequenced'!$A$2:$A$500,A197)</f>
        <v>0</v>
      </c>
      <c r="G197" s="51"/>
    </row>
    <row r="198">
      <c r="A198" s="49" t="s">
        <v>471</v>
      </c>
      <c r="B198" s="50"/>
      <c r="C198" s="50"/>
      <c r="D198" s="50">
        <f>countif('Copy of HAS_PELLET_LIST'!$A$2:$A$500,A198)</f>
        <v>0</v>
      </c>
      <c r="E198" s="50"/>
      <c r="F198" s="50">
        <f>countif('16s_samples_sequenced'!$A$2:$A$500,A198)</f>
        <v>0</v>
      </c>
      <c r="G198" s="51"/>
    </row>
    <row r="199">
      <c r="A199" s="49" t="s">
        <v>473</v>
      </c>
      <c r="B199" s="50"/>
      <c r="C199" s="50"/>
      <c r="D199" s="50">
        <f>countif('Copy of HAS_PELLET_LIST'!$A$2:$A$500,A199)</f>
        <v>0</v>
      </c>
      <c r="E199" s="50"/>
      <c r="F199" s="50">
        <f>countif('16s_samples_sequenced'!$A$2:$A$500,A199)</f>
        <v>0</v>
      </c>
      <c r="G199" s="51"/>
    </row>
    <row r="200">
      <c r="A200" s="49" t="s">
        <v>475</v>
      </c>
      <c r="B200" s="50"/>
      <c r="C200" s="50"/>
      <c r="D200" s="50">
        <f>countif('Copy of HAS_PELLET_LIST'!$A$2:$A$500,A200)</f>
        <v>0</v>
      </c>
      <c r="E200" s="50"/>
      <c r="F200" s="50">
        <f>countif('16s_samples_sequenced'!$A$2:$A$500,A200)</f>
        <v>0</v>
      </c>
      <c r="G200" s="51"/>
    </row>
    <row r="201">
      <c r="A201" s="49" t="s">
        <v>478</v>
      </c>
      <c r="B201" s="50"/>
      <c r="C201" s="50"/>
      <c r="D201" s="50">
        <f>countif('Copy of HAS_PELLET_LIST'!$A$2:$A$500,A201)</f>
        <v>0</v>
      </c>
      <c r="E201" s="50"/>
      <c r="F201" s="50">
        <f>countif('16s_samples_sequenced'!$A$2:$A$500,A201)</f>
        <v>0</v>
      </c>
      <c r="G201" s="51"/>
    </row>
    <row r="202">
      <c r="A202" s="49" t="s">
        <v>486</v>
      </c>
      <c r="B202" s="50"/>
      <c r="C202" s="50"/>
      <c r="D202" s="50">
        <f>countif('Copy of HAS_PELLET_LIST'!$A$2:$A$500,A202)</f>
        <v>0</v>
      </c>
      <c r="E202" s="50"/>
      <c r="F202" s="50">
        <f>countif('16s_samples_sequenced'!$A$2:$A$500,A202)</f>
        <v>0</v>
      </c>
      <c r="G202" s="51"/>
    </row>
    <row r="203">
      <c r="A203" s="49" t="s">
        <v>488</v>
      </c>
      <c r="B203" s="50"/>
      <c r="C203" s="50"/>
      <c r="D203" s="50">
        <f>countif('Copy of HAS_PELLET_LIST'!$A$2:$A$500,A203)</f>
        <v>0</v>
      </c>
      <c r="E203" s="50"/>
      <c r="F203" s="50">
        <f>countif('16s_samples_sequenced'!$A$2:$A$500,A203)</f>
        <v>0</v>
      </c>
      <c r="G203" s="51"/>
    </row>
    <row r="204">
      <c r="A204" s="49" t="s">
        <v>488</v>
      </c>
      <c r="B204" s="50"/>
      <c r="C204" s="50"/>
      <c r="D204" s="50">
        <f>countif('Copy of HAS_PELLET_LIST'!$A$2:$A$500,A204)</f>
        <v>0</v>
      </c>
      <c r="E204" s="50"/>
      <c r="F204" s="50">
        <f>countif('16s_samples_sequenced'!$A$2:$A$500,A204)</f>
        <v>0</v>
      </c>
      <c r="G204" s="51"/>
    </row>
    <row r="205">
      <c r="A205" s="49" t="s">
        <v>512</v>
      </c>
      <c r="B205" s="50"/>
      <c r="C205" s="50"/>
      <c r="D205" s="50">
        <f>countif('Copy of HAS_PELLET_LIST'!$A$2:$A$500,A205)</f>
        <v>0</v>
      </c>
      <c r="E205" s="50"/>
      <c r="F205" s="50">
        <f>countif('16s_samples_sequenced'!$A$2:$A$500,A205)</f>
        <v>0</v>
      </c>
      <c r="G205" s="51"/>
    </row>
    <row r="206">
      <c r="A206" s="49" t="s">
        <v>512</v>
      </c>
      <c r="B206" s="50"/>
      <c r="C206" s="50"/>
      <c r="D206" s="50">
        <f>countif('Copy of HAS_PELLET_LIST'!$A$2:$A$500,A206)</f>
        <v>0</v>
      </c>
      <c r="E206" s="50"/>
      <c r="F206" s="50">
        <f>countif('16s_samples_sequenced'!$A$2:$A$500,A206)</f>
        <v>0</v>
      </c>
      <c r="G206" s="51"/>
    </row>
    <row r="207">
      <c r="A207" s="49" t="s">
        <v>568</v>
      </c>
      <c r="B207" s="50"/>
      <c r="C207" s="50"/>
      <c r="D207" s="50">
        <f>countif('Copy of HAS_PELLET_LIST'!$A$2:$A$500,A207)</f>
        <v>0</v>
      </c>
      <c r="E207" s="50"/>
      <c r="F207" s="50">
        <f>countif('16s_samples_sequenced'!$A$2:$A$500,A207)</f>
        <v>0</v>
      </c>
      <c r="G207" s="51"/>
    </row>
    <row r="208">
      <c r="A208" s="49" t="s">
        <v>611</v>
      </c>
      <c r="B208" s="50"/>
      <c r="C208" s="50"/>
      <c r="D208" s="50">
        <f>countif('Copy of HAS_PELLET_LIST'!$A$2:$A$500,A208)</f>
        <v>0</v>
      </c>
      <c r="E208" s="50"/>
      <c r="F208" s="50">
        <f>countif('16s_samples_sequenced'!$A$2:$A$500,A208)</f>
        <v>0</v>
      </c>
      <c r="G208" s="51"/>
    </row>
    <row r="209">
      <c r="A209" s="49" t="s">
        <v>652</v>
      </c>
      <c r="B209" s="50"/>
      <c r="C209" s="50"/>
      <c r="D209" s="50">
        <f>countif('Copy of HAS_PELLET_LIST'!$A$2:$A$500,A209)</f>
        <v>0</v>
      </c>
      <c r="E209" s="50"/>
      <c r="F209" s="50">
        <f>countif('16s_samples_sequenced'!$A$2:$A$500,A209)</f>
        <v>0</v>
      </c>
      <c r="G209" s="51"/>
    </row>
    <row r="210">
      <c r="A210" s="49" t="s">
        <v>705</v>
      </c>
      <c r="B210" s="50"/>
      <c r="C210" s="50"/>
      <c r="D210" s="50">
        <f>countif('Copy of HAS_PELLET_LIST'!$A$2:$A$500,A210)</f>
        <v>0</v>
      </c>
      <c r="E210" s="50"/>
      <c r="F210" s="50">
        <f>countif('16s_samples_sequenced'!$A$2:$A$500,A210)</f>
        <v>0</v>
      </c>
      <c r="G210" s="51"/>
    </row>
    <row r="211">
      <c r="A211" s="49" t="s">
        <v>749</v>
      </c>
      <c r="B211" s="50"/>
      <c r="C211" s="50"/>
      <c r="D211" s="50">
        <f>countif('Copy of HAS_PELLET_LIST'!$A$2:$A$500,A211)</f>
        <v>0</v>
      </c>
      <c r="E211" s="50"/>
      <c r="F211" s="50">
        <f>countif('16s_samples_sequenced'!$A$2:$A$500,A211)</f>
        <v>0</v>
      </c>
      <c r="G211" s="51"/>
    </row>
    <row r="212">
      <c r="A212" s="49" t="s">
        <v>774</v>
      </c>
      <c r="B212" s="50"/>
      <c r="C212" s="50"/>
      <c r="D212" s="50">
        <f>countif('Copy of HAS_PELLET_LIST'!$A$2:$A$500,A212)</f>
        <v>0</v>
      </c>
      <c r="E212" s="50"/>
      <c r="F212" s="50">
        <f>countif('16s_samples_sequenced'!$A$2:$A$500,A212)</f>
        <v>0</v>
      </c>
      <c r="G212" s="51"/>
    </row>
    <row r="213">
      <c r="A213" s="49" t="s">
        <v>809</v>
      </c>
      <c r="B213" s="50"/>
      <c r="C213" s="50"/>
      <c r="D213" s="50">
        <f>countif('Copy of HAS_PELLET_LIST'!$A$2:$A$500,A213)</f>
        <v>0</v>
      </c>
      <c r="E213" s="50"/>
      <c r="F213" s="50">
        <f>countif('16s_samples_sequenced'!$A$2:$A$500,A213)</f>
        <v>0</v>
      </c>
      <c r="G213" s="51"/>
    </row>
    <row r="214">
      <c r="A214" s="49" t="s">
        <v>911</v>
      </c>
      <c r="B214" s="50"/>
      <c r="C214" s="50"/>
      <c r="D214" s="50">
        <f>countif('Copy of HAS_PELLET_LIST'!$A$2:$A$500,A214)</f>
        <v>0</v>
      </c>
      <c r="E214" s="50"/>
      <c r="F214" s="50">
        <f>countif('16s_samples_sequenced'!$A$2:$A$500,A214)</f>
        <v>0</v>
      </c>
      <c r="G214" s="51"/>
    </row>
    <row r="215">
      <c r="A215" s="49" t="s">
        <v>912</v>
      </c>
      <c r="B215" s="50"/>
      <c r="C215" s="50"/>
      <c r="D215" s="50">
        <f>countif('Copy of HAS_PELLET_LIST'!$A$2:$A$500,A215)</f>
        <v>0</v>
      </c>
      <c r="E215" s="50"/>
      <c r="F215" s="50">
        <f>countif('16s_samples_sequenced'!$A$2:$A$500,A215)</f>
        <v>0</v>
      </c>
      <c r="G215" s="51"/>
    </row>
    <row r="216">
      <c r="A216" s="49" t="s">
        <v>914</v>
      </c>
      <c r="B216" s="50"/>
      <c r="C216" s="50"/>
      <c r="D216" s="50">
        <f>countif('Copy of HAS_PELLET_LIST'!$A$2:$A$500,A216)</f>
        <v>0</v>
      </c>
      <c r="E216" s="50"/>
      <c r="F216" s="50">
        <f>countif('16s_samples_sequenced'!$A$2:$A$500,A216)</f>
        <v>0</v>
      </c>
      <c r="G216" s="51"/>
    </row>
    <row r="217">
      <c r="A217" s="49" t="s">
        <v>917</v>
      </c>
      <c r="B217" s="50"/>
      <c r="C217" s="50"/>
      <c r="D217" s="50">
        <f>countif('Copy of HAS_PELLET_LIST'!$A$2:$A$500,A217)</f>
        <v>0</v>
      </c>
      <c r="E217" s="50"/>
      <c r="F217" s="50">
        <f>countif('16s_samples_sequenced'!$A$2:$A$500,A217)</f>
        <v>0</v>
      </c>
      <c r="G217" s="51"/>
    </row>
    <row r="218">
      <c r="A218" s="49" t="s">
        <v>919</v>
      </c>
      <c r="B218" s="50"/>
      <c r="C218" s="50"/>
      <c r="D218" s="50">
        <f>countif('Copy of HAS_PELLET_LIST'!$A$2:$A$500,A218)</f>
        <v>0</v>
      </c>
      <c r="E218" s="50"/>
      <c r="F218" s="50">
        <f>countif('16s_samples_sequenced'!$A$2:$A$500,A218)</f>
        <v>0</v>
      </c>
      <c r="G218" s="51"/>
    </row>
    <row r="219">
      <c r="A219" s="49" t="s">
        <v>920</v>
      </c>
      <c r="B219" s="50"/>
      <c r="C219" s="50"/>
      <c r="D219" s="50">
        <f>countif('Copy of HAS_PELLET_LIST'!$A$2:$A$500,A219)</f>
        <v>0</v>
      </c>
      <c r="E219" s="50"/>
      <c r="F219" s="50">
        <f>countif('16s_samples_sequenced'!$A$2:$A$500,A219)</f>
        <v>0</v>
      </c>
      <c r="G219" s="51"/>
    </row>
    <row r="220">
      <c r="A220" s="49" t="s">
        <v>921</v>
      </c>
      <c r="B220" s="50"/>
      <c r="C220" s="50"/>
      <c r="D220" s="50">
        <f>countif('Copy of HAS_PELLET_LIST'!$A$2:$A$500,A220)</f>
        <v>0</v>
      </c>
      <c r="E220" s="50"/>
      <c r="F220" s="50">
        <f>countif('16s_samples_sequenced'!$A$2:$A$500,A220)</f>
        <v>0</v>
      </c>
      <c r="G220" s="51"/>
    </row>
    <row r="221">
      <c r="A221" s="49" t="s">
        <v>923</v>
      </c>
      <c r="B221" s="50"/>
      <c r="C221" s="50"/>
      <c r="D221" s="50">
        <f>countif('Copy of HAS_PELLET_LIST'!$A$2:$A$500,A221)</f>
        <v>0</v>
      </c>
      <c r="E221" s="50"/>
      <c r="F221" s="50">
        <f>countif('16s_samples_sequenced'!$A$2:$A$500,A221)</f>
        <v>0</v>
      </c>
      <c r="G221" s="51"/>
    </row>
    <row r="222">
      <c r="A222" s="49" t="s">
        <v>929</v>
      </c>
      <c r="B222" s="50"/>
      <c r="C222" s="50"/>
      <c r="D222" s="50">
        <f>countif('Copy of HAS_PELLET_LIST'!$A$2:$A$500,A222)</f>
        <v>0</v>
      </c>
      <c r="E222" s="50"/>
      <c r="F222" s="50">
        <f>countif('16s_samples_sequenced'!$A$2:$A$500,A222)</f>
        <v>0</v>
      </c>
      <c r="G222" s="51"/>
    </row>
    <row r="223">
      <c r="A223" s="49" t="s">
        <v>929</v>
      </c>
      <c r="B223" s="50"/>
      <c r="C223" s="50"/>
      <c r="D223" s="50">
        <f>countif('Copy of HAS_PELLET_LIST'!$A$2:$A$500,A223)</f>
        <v>0</v>
      </c>
      <c r="E223" s="50"/>
      <c r="F223" s="50">
        <f>countif('16s_samples_sequenced'!$A$2:$A$500,A223)</f>
        <v>0</v>
      </c>
      <c r="G223" s="51"/>
    </row>
    <row r="224">
      <c r="A224" s="49" t="s">
        <v>935</v>
      </c>
      <c r="B224" s="50"/>
      <c r="C224" s="50"/>
      <c r="D224" s="50">
        <f>countif('Copy of HAS_PELLET_LIST'!$A$2:$A$500,A224)</f>
        <v>0</v>
      </c>
      <c r="E224" s="50"/>
      <c r="F224" s="50">
        <f>countif('16s_samples_sequenced'!$A$2:$A$500,A224)</f>
        <v>0</v>
      </c>
      <c r="G224" s="51"/>
    </row>
    <row r="225">
      <c r="A225" s="49" t="s">
        <v>938</v>
      </c>
      <c r="B225" s="50"/>
      <c r="C225" s="50"/>
      <c r="D225" s="50">
        <f>countif('Copy of HAS_PELLET_LIST'!$A$2:$A$500,A225)</f>
        <v>0</v>
      </c>
      <c r="E225" s="50"/>
      <c r="F225" s="50">
        <f>countif('16s_samples_sequenced'!$A$2:$A$500,A225)</f>
        <v>0</v>
      </c>
      <c r="G225" s="51"/>
    </row>
    <row r="226">
      <c r="A226" s="49" t="s">
        <v>942</v>
      </c>
      <c r="B226" s="50"/>
      <c r="C226" s="50"/>
      <c r="D226" s="50">
        <f>countif('Copy of HAS_PELLET_LIST'!$A$2:$A$500,A226)</f>
        <v>0</v>
      </c>
      <c r="E226" s="50"/>
      <c r="F226" s="50">
        <f>countif('16s_samples_sequenced'!$A$2:$A$500,A226)</f>
        <v>0</v>
      </c>
      <c r="G226" s="51"/>
    </row>
    <row r="227">
      <c r="A227" s="49" t="s">
        <v>947</v>
      </c>
      <c r="B227" s="50"/>
      <c r="C227" s="50"/>
      <c r="D227" s="50">
        <f>countif('Copy of HAS_PELLET_LIST'!$A$2:$A$500,A227)</f>
        <v>0</v>
      </c>
      <c r="E227" s="50"/>
      <c r="F227" s="50">
        <f>countif('16s_samples_sequenced'!$A$2:$A$500,A227)</f>
        <v>0</v>
      </c>
      <c r="G227" s="51"/>
    </row>
    <row r="228">
      <c r="A228" s="49" t="s">
        <v>949</v>
      </c>
      <c r="B228" s="50"/>
      <c r="C228" s="50"/>
      <c r="D228" s="50">
        <f>countif('Copy of HAS_PELLET_LIST'!$A$2:$A$500,A228)</f>
        <v>0</v>
      </c>
      <c r="E228" s="50"/>
      <c r="F228" s="50">
        <f>countif('16s_samples_sequenced'!$A$2:$A$500,A228)</f>
        <v>0</v>
      </c>
      <c r="G228" s="51"/>
    </row>
    <row r="229">
      <c r="A229" s="49" t="s">
        <v>953</v>
      </c>
      <c r="B229" s="50"/>
      <c r="C229" s="50"/>
      <c r="D229" s="50">
        <f>countif('Copy of HAS_PELLET_LIST'!$A$2:$A$500,A229)</f>
        <v>0</v>
      </c>
      <c r="E229" s="50"/>
      <c r="F229" s="50">
        <f>countif('16s_samples_sequenced'!$A$2:$A$500,A229)</f>
        <v>0</v>
      </c>
      <c r="G229" s="51"/>
    </row>
    <row r="230">
      <c r="A230" s="49" t="s">
        <v>956</v>
      </c>
      <c r="B230" s="50"/>
      <c r="C230" s="50"/>
      <c r="D230" s="50">
        <f>countif('Copy of HAS_PELLET_LIST'!$A$2:$A$500,A230)</f>
        <v>0</v>
      </c>
      <c r="E230" s="50"/>
      <c r="F230" s="50">
        <f>countif('16s_samples_sequenced'!$A$2:$A$500,A230)</f>
        <v>0</v>
      </c>
      <c r="G230" s="51"/>
    </row>
    <row r="231">
      <c r="A231" s="49" t="s">
        <v>959</v>
      </c>
      <c r="B231" s="50"/>
      <c r="C231" s="50"/>
      <c r="D231" s="50">
        <f>countif('Copy of HAS_PELLET_LIST'!$A$2:$A$500,A231)</f>
        <v>0</v>
      </c>
      <c r="E231" s="50"/>
      <c r="F231" s="50">
        <f>countif('16s_samples_sequenced'!$A$2:$A$500,A231)</f>
        <v>0</v>
      </c>
      <c r="G231" s="51"/>
    </row>
    <row r="232">
      <c r="A232" s="49" t="s">
        <v>961</v>
      </c>
      <c r="B232" s="50"/>
      <c r="C232" s="50"/>
      <c r="D232" s="50">
        <f>countif('Copy of HAS_PELLET_LIST'!$A$2:$A$500,A232)</f>
        <v>0</v>
      </c>
      <c r="E232" s="50"/>
      <c r="F232" s="50">
        <f>countif('16s_samples_sequenced'!$A$2:$A$500,A232)</f>
        <v>0</v>
      </c>
      <c r="G232" s="51"/>
    </row>
    <row r="233">
      <c r="A233" s="49" t="s">
        <v>964</v>
      </c>
      <c r="B233" s="50"/>
      <c r="C233" s="50"/>
      <c r="D233" s="50">
        <f>countif('Copy of HAS_PELLET_LIST'!$A$2:$A$500,A233)</f>
        <v>0</v>
      </c>
      <c r="E233" s="50"/>
      <c r="F233" s="50">
        <f>countif('16s_samples_sequenced'!$A$2:$A$500,A233)</f>
        <v>0</v>
      </c>
      <c r="G233" s="51"/>
    </row>
    <row r="234">
      <c r="A234" s="49" t="s">
        <v>966</v>
      </c>
      <c r="B234" s="50"/>
      <c r="C234" s="50"/>
      <c r="D234" s="50">
        <f>countif('Copy of HAS_PELLET_LIST'!$A$2:$A$500,A234)</f>
        <v>0</v>
      </c>
      <c r="E234" s="50"/>
      <c r="F234" s="50">
        <f>countif('16s_samples_sequenced'!$A$2:$A$500,A234)</f>
        <v>0</v>
      </c>
      <c r="G234" s="51"/>
    </row>
    <row r="235">
      <c r="A235" s="49" t="s">
        <v>968</v>
      </c>
      <c r="B235" s="50"/>
      <c r="C235" s="50"/>
      <c r="D235" s="50">
        <f>countif('Copy of HAS_PELLET_LIST'!$A$2:$A$500,A235)</f>
        <v>0</v>
      </c>
      <c r="E235" s="50"/>
      <c r="F235" s="50">
        <f>countif('16s_samples_sequenced'!$A$2:$A$500,A235)</f>
        <v>0</v>
      </c>
      <c r="G235" s="51"/>
    </row>
    <row r="236">
      <c r="A236" s="49" t="s">
        <v>969</v>
      </c>
      <c r="B236" s="50"/>
      <c r="C236" s="50"/>
      <c r="D236" s="50">
        <f>countif('Copy of HAS_PELLET_LIST'!$A$2:$A$500,A236)</f>
        <v>0</v>
      </c>
      <c r="E236" s="50"/>
      <c r="F236" s="50">
        <f>countif('16s_samples_sequenced'!$A$2:$A$500,A236)</f>
        <v>0</v>
      </c>
      <c r="G236" s="51"/>
    </row>
    <row r="237">
      <c r="A237" s="49" t="s">
        <v>971</v>
      </c>
      <c r="B237" s="50"/>
      <c r="C237" s="50"/>
      <c r="D237" s="50">
        <f>countif('Copy of HAS_PELLET_LIST'!$A$2:$A$500,A237)</f>
        <v>0</v>
      </c>
      <c r="E237" s="50"/>
      <c r="F237" s="50">
        <f>countif('16s_samples_sequenced'!$A$2:$A$500,A237)</f>
        <v>0</v>
      </c>
      <c r="G237" s="51"/>
    </row>
    <row r="238">
      <c r="A238" s="49" t="s">
        <v>972</v>
      </c>
      <c r="B238" s="50"/>
      <c r="C238" s="50"/>
      <c r="D238" s="50">
        <f>countif('Copy of HAS_PELLET_LIST'!$A$2:$A$500,A238)</f>
        <v>0</v>
      </c>
      <c r="E238" s="50"/>
      <c r="F238" s="50">
        <f>countif('16s_samples_sequenced'!$A$2:$A$500,A238)</f>
        <v>0</v>
      </c>
      <c r="G238" s="51"/>
    </row>
    <row r="239">
      <c r="A239" s="49" t="s">
        <v>974</v>
      </c>
      <c r="B239" s="50"/>
      <c r="C239" s="50"/>
      <c r="D239" s="50">
        <f>countif('Copy of HAS_PELLET_LIST'!$A$2:$A$500,A239)</f>
        <v>0</v>
      </c>
      <c r="E239" s="50"/>
      <c r="F239" s="50">
        <f>countif('16s_samples_sequenced'!$A$2:$A$500,A239)</f>
        <v>0</v>
      </c>
      <c r="G239" s="51"/>
    </row>
    <row r="240">
      <c r="A240" s="49" t="s">
        <v>976</v>
      </c>
      <c r="B240" s="50"/>
      <c r="C240" s="50"/>
      <c r="D240" s="50">
        <f>countif('Copy of HAS_PELLET_LIST'!$A$2:$A$500,A240)</f>
        <v>0</v>
      </c>
      <c r="E240" s="50"/>
      <c r="F240" s="50">
        <f>countif('16s_samples_sequenced'!$A$2:$A$500,A240)</f>
        <v>0</v>
      </c>
      <c r="G240" s="51"/>
    </row>
    <row r="241">
      <c r="A241" s="49" t="s">
        <v>977</v>
      </c>
      <c r="B241" s="50"/>
      <c r="C241" s="50"/>
      <c r="D241" s="50">
        <f>countif('Copy of HAS_PELLET_LIST'!$A$2:$A$500,A241)</f>
        <v>0</v>
      </c>
      <c r="E241" s="50"/>
      <c r="F241" s="50">
        <f>countif('16s_samples_sequenced'!$A$2:$A$500,A241)</f>
        <v>0</v>
      </c>
      <c r="G241" s="51"/>
    </row>
    <row r="242">
      <c r="A242" s="49" t="s">
        <v>979</v>
      </c>
      <c r="B242" s="50"/>
      <c r="C242" s="50"/>
      <c r="D242" s="50">
        <f>countif('Copy of HAS_PELLET_LIST'!$A$2:$A$500,A242)</f>
        <v>0</v>
      </c>
      <c r="E242" s="50"/>
      <c r="F242" s="50">
        <f>countif('16s_samples_sequenced'!$A$2:$A$500,A242)</f>
        <v>0</v>
      </c>
      <c r="G242" s="51"/>
    </row>
    <row r="243">
      <c r="A243" s="49" t="s">
        <v>981</v>
      </c>
      <c r="B243" s="50"/>
      <c r="C243" s="50"/>
      <c r="D243" s="50">
        <f>countif('Copy of HAS_PELLET_LIST'!$A$2:$A$500,A243)</f>
        <v>0</v>
      </c>
      <c r="E243" s="50"/>
      <c r="F243" s="50">
        <f>countif('16s_samples_sequenced'!$A$2:$A$500,A243)</f>
        <v>0</v>
      </c>
      <c r="G243" s="51"/>
    </row>
    <row r="244">
      <c r="A244" s="49" t="s">
        <v>984</v>
      </c>
      <c r="B244" s="50"/>
      <c r="C244" s="50"/>
      <c r="D244" s="50">
        <f>countif('Copy of HAS_PELLET_LIST'!$A$2:$A$500,A244)</f>
        <v>0</v>
      </c>
      <c r="E244" s="50"/>
      <c r="F244" s="50">
        <f>countif('16s_samples_sequenced'!$A$2:$A$500,A244)</f>
        <v>0</v>
      </c>
      <c r="G244" s="51"/>
    </row>
    <row r="245">
      <c r="A245" s="49" t="s">
        <v>986</v>
      </c>
      <c r="B245" s="50"/>
      <c r="C245" s="50"/>
      <c r="D245" s="50">
        <f>countif('Copy of HAS_PELLET_LIST'!$A$2:$A$500,A245)</f>
        <v>0</v>
      </c>
      <c r="E245" s="50"/>
      <c r="F245" s="50">
        <f>countif('16s_samples_sequenced'!$A$2:$A$500,A245)</f>
        <v>0</v>
      </c>
      <c r="G245" s="51"/>
    </row>
    <row r="246">
      <c r="A246" s="49" t="s">
        <v>987</v>
      </c>
      <c r="B246" s="50"/>
      <c r="C246" s="50"/>
      <c r="D246" s="50">
        <f>countif('Copy of HAS_PELLET_LIST'!$A$2:$A$500,A246)</f>
        <v>0</v>
      </c>
      <c r="E246" s="50"/>
      <c r="F246" s="50">
        <f>countif('16s_samples_sequenced'!$A$2:$A$500,A246)</f>
        <v>0</v>
      </c>
      <c r="G246" s="51"/>
    </row>
    <row r="247">
      <c r="A247" s="49" t="s">
        <v>989</v>
      </c>
      <c r="B247" s="50"/>
      <c r="C247" s="50"/>
      <c r="D247" s="50">
        <f>countif('Copy of HAS_PELLET_LIST'!$A$2:$A$500,A247)</f>
        <v>0</v>
      </c>
      <c r="E247" s="50"/>
      <c r="F247" s="50">
        <f>countif('16s_samples_sequenced'!$A$2:$A$500,A247)</f>
        <v>0</v>
      </c>
      <c r="G247" s="51"/>
    </row>
    <row r="248">
      <c r="A248" s="49" t="s">
        <v>990</v>
      </c>
      <c r="B248" s="50"/>
      <c r="C248" s="50"/>
      <c r="D248" s="50">
        <f>countif('Copy of HAS_PELLET_LIST'!$A$2:$A$500,A248)</f>
        <v>0</v>
      </c>
      <c r="E248" s="50"/>
      <c r="F248" s="50">
        <f>countif('16s_samples_sequenced'!$A$2:$A$500,A248)</f>
        <v>0</v>
      </c>
      <c r="G248" s="51"/>
    </row>
    <row r="249">
      <c r="A249" s="49" t="s">
        <v>992</v>
      </c>
      <c r="B249" s="50"/>
      <c r="C249" s="50"/>
      <c r="D249" s="50">
        <f>countif('Copy of HAS_PELLET_LIST'!$A$2:$A$500,A249)</f>
        <v>0</v>
      </c>
      <c r="E249" s="50"/>
      <c r="F249" s="50">
        <f>countif('16s_samples_sequenced'!$A$2:$A$500,A249)</f>
        <v>0</v>
      </c>
      <c r="G249" s="51"/>
    </row>
    <row r="250">
      <c r="A250" s="49" t="s">
        <v>994</v>
      </c>
      <c r="B250" s="50"/>
      <c r="C250" s="50"/>
      <c r="D250" s="50">
        <f>countif('Copy of HAS_PELLET_LIST'!$A$2:$A$500,A250)</f>
        <v>0</v>
      </c>
      <c r="E250" s="50"/>
      <c r="F250" s="50">
        <f>countif('16s_samples_sequenced'!$A$2:$A$500,A250)</f>
        <v>0</v>
      </c>
      <c r="G250" s="51"/>
    </row>
    <row r="251">
      <c r="A251" s="49" t="s">
        <v>995</v>
      </c>
      <c r="B251" s="50"/>
      <c r="C251" s="50"/>
      <c r="D251" s="50">
        <f>countif('Copy of HAS_PELLET_LIST'!$A$2:$A$500,A251)</f>
        <v>0</v>
      </c>
      <c r="E251" s="50"/>
      <c r="F251" s="50">
        <f>countif('16s_samples_sequenced'!$A$2:$A$500,A251)</f>
        <v>0</v>
      </c>
      <c r="G251" s="51"/>
    </row>
    <row r="252">
      <c r="A252" s="49" t="s">
        <v>997</v>
      </c>
      <c r="B252" s="50"/>
      <c r="C252" s="50"/>
      <c r="D252" s="50">
        <f>countif('Copy of HAS_PELLET_LIST'!$A$2:$A$500,A252)</f>
        <v>0</v>
      </c>
      <c r="E252" s="50"/>
      <c r="F252" s="50">
        <f>countif('16s_samples_sequenced'!$A$2:$A$500,A252)</f>
        <v>0</v>
      </c>
      <c r="G252" s="51"/>
    </row>
    <row r="253">
      <c r="A253" s="49" t="s">
        <v>1001</v>
      </c>
      <c r="B253" s="50"/>
      <c r="C253" s="50"/>
      <c r="D253" s="50">
        <f>countif('Copy of HAS_PELLET_LIST'!$A$2:$A$500,A253)</f>
        <v>0</v>
      </c>
      <c r="E253" s="50"/>
      <c r="F253" s="50">
        <f>countif('16s_samples_sequenced'!$A$2:$A$500,A253)</f>
        <v>0</v>
      </c>
      <c r="G253" s="51"/>
    </row>
    <row r="254">
      <c r="A254" s="49" t="s">
        <v>1003</v>
      </c>
      <c r="B254" s="50"/>
      <c r="C254" s="50"/>
      <c r="D254" s="50">
        <f>countif('Copy of HAS_PELLET_LIST'!$A$2:$A$500,A254)</f>
        <v>0</v>
      </c>
      <c r="E254" s="50"/>
      <c r="F254" s="50">
        <f>countif('16s_samples_sequenced'!$A$2:$A$500,A254)</f>
        <v>0</v>
      </c>
      <c r="G254" s="51"/>
    </row>
    <row r="255">
      <c r="A255" s="49" t="s">
        <v>1004</v>
      </c>
      <c r="B255" s="50"/>
      <c r="C255" s="50"/>
      <c r="D255" s="50">
        <f>countif('Copy of HAS_PELLET_LIST'!$A$2:$A$500,A255)</f>
        <v>0</v>
      </c>
      <c r="E255" s="50"/>
      <c r="F255" s="50">
        <f>countif('16s_samples_sequenced'!$A$2:$A$500,A255)</f>
        <v>0</v>
      </c>
      <c r="G255" s="51"/>
    </row>
    <row r="256">
      <c r="A256" s="49" t="s">
        <v>1010</v>
      </c>
      <c r="B256" s="50"/>
      <c r="C256" s="50"/>
      <c r="D256" s="50">
        <f>countif('Copy of HAS_PELLET_LIST'!$A$2:$A$500,A256)</f>
        <v>0</v>
      </c>
      <c r="E256" s="50"/>
      <c r="F256" s="50">
        <f>countif('16s_samples_sequenced'!$A$2:$A$500,A256)</f>
        <v>0</v>
      </c>
      <c r="G256" s="51"/>
    </row>
    <row r="257">
      <c r="A257" s="49" t="s">
        <v>1013</v>
      </c>
      <c r="B257" s="50"/>
      <c r="C257" s="50"/>
      <c r="D257" s="50">
        <f>countif('Copy of HAS_PELLET_LIST'!$A$2:$A$500,A257)</f>
        <v>0</v>
      </c>
      <c r="E257" s="50"/>
      <c r="F257" s="50">
        <f>countif('16s_samples_sequenced'!$A$2:$A$500,A257)</f>
        <v>0</v>
      </c>
      <c r="G257" s="51"/>
    </row>
    <row r="258">
      <c r="A258" s="49" t="s">
        <v>1015</v>
      </c>
      <c r="B258" s="50"/>
      <c r="C258" s="50"/>
      <c r="D258" s="50">
        <f>countif('Copy of HAS_PELLET_LIST'!$A$2:$A$500,A258)</f>
        <v>0</v>
      </c>
      <c r="E258" s="50"/>
      <c r="F258" s="50">
        <f>countif('16s_samples_sequenced'!$A$2:$A$500,A258)</f>
        <v>0</v>
      </c>
      <c r="G258" s="51"/>
    </row>
    <row r="259">
      <c r="A259" s="49" t="s">
        <v>1017</v>
      </c>
      <c r="B259" s="50"/>
      <c r="C259" s="50"/>
      <c r="D259" s="50">
        <f>countif('Copy of HAS_PELLET_LIST'!$A$2:$A$500,A259)</f>
        <v>0</v>
      </c>
      <c r="E259" s="50"/>
      <c r="F259" s="50">
        <f>countif('16s_samples_sequenced'!$A$2:$A$500,A259)</f>
        <v>0</v>
      </c>
      <c r="G259" s="51"/>
    </row>
    <row r="260">
      <c r="A260" s="49" t="s">
        <v>1021</v>
      </c>
      <c r="B260" s="50"/>
      <c r="C260" s="50"/>
      <c r="D260" s="50">
        <f>countif('Copy of HAS_PELLET_LIST'!$A$2:$A$500,A260)</f>
        <v>0</v>
      </c>
      <c r="E260" s="50"/>
      <c r="F260" s="50">
        <f>countif('16s_samples_sequenced'!$A$2:$A$500,A260)</f>
        <v>0</v>
      </c>
      <c r="G260" s="51"/>
    </row>
    <row r="261">
      <c r="A261" s="49" t="s">
        <v>1025</v>
      </c>
      <c r="B261" s="50"/>
      <c r="C261" s="50"/>
      <c r="D261" s="50">
        <f>countif('Copy of HAS_PELLET_LIST'!$A$2:$A$500,A261)</f>
        <v>0</v>
      </c>
      <c r="E261" s="50"/>
      <c r="F261" s="50">
        <f>countif('16s_samples_sequenced'!$A$2:$A$500,A261)</f>
        <v>0</v>
      </c>
      <c r="G261" s="51"/>
    </row>
    <row r="262">
      <c r="A262" s="49" t="s">
        <v>1026</v>
      </c>
      <c r="B262" s="50"/>
      <c r="C262" s="50"/>
      <c r="D262" s="50">
        <f>countif('Copy of HAS_PELLET_LIST'!$A$2:$A$500,A262)</f>
        <v>0</v>
      </c>
      <c r="E262" s="50"/>
      <c r="F262" s="50">
        <f>countif('16s_samples_sequenced'!$A$2:$A$500,A262)</f>
        <v>0</v>
      </c>
      <c r="G262" s="51"/>
    </row>
    <row r="263">
      <c r="A263" s="49" t="s">
        <v>1035</v>
      </c>
      <c r="B263" s="50"/>
      <c r="C263" s="50"/>
      <c r="D263" s="50">
        <f>countif('Copy of HAS_PELLET_LIST'!$A$2:$A$500,A263)</f>
        <v>0</v>
      </c>
      <c r="E263" s="50"/>
      <c r="F263" s="50">
        <f>countif('16s_samples_sequenced'!$A$2:$A$500,A263)</f>
        <v>0</v>
      </c>
      <c r="G263" s="51"/>
    </row>
    <row r="264">
      <c r="A264" s="49" t="s">
        <v>1038</v>
      </c>
      <c r="B264" s="50"/>
      <c r="C264" s="50"/>
      <c r="D264" s="50">
        <f>countif('Copy of HAS_PELLET_LIST'!$A$2:$A$500,A264)</f>
        <v>0</v>
      </c>
      <c r="E264" s="50"/>
      <c r="F264" s="50">
        <f>countif('16s_samples_sequenced'!$A$2:$A$500,A264)</f>
        <v>0</v>
      </c>
      <c r="G264" s="51"/>
    </row>
    <row r="265">
      <c r="A265" s="49" t="s">
        <v>1039</v>
      </c>
      <c r="B265" s="50"/>
      <c r="C265" s="50"/>
      <c r="D265" s="50">
        <f>countif('Copy of HAS_PELLET_LIST'!$A$2:$A$500,A265)</f>
        <v>0</v>
      </c>
      <c r="E265" s="50"/>
      <c r="F265" s="50">
        <f>countif('16s_samples_sequenced'!$A$2:$A$500,A265)</f>
        <v>0</v>
      </c>
      <c r="G265" s="51"/>
    </row>
    <row r="266">
      <c r="A266" s="49" t="s">
        <v>1040</v>
      </c>
      <c r="B266" s="50"/>
      <c r="C266" s="50"/>
      <c r="D266" s="50">
        <f>countif('Copy of HAS_PELLET_LIST'!$A$2:$A$500,A266)</f>
        <v>0</v>
      </c>
      <c r="E266" s="50"/>
      <c r="F266" s="50">
        <f>countif('16s_samples_sequenced'!$A$2:$A$500,A266)</f>
        <v>0</v>
      </c>
      <c r="G266" s="51"/>
    </row>
    <row r="267">
      <c r="A267" s="49" t="s">
        <v>1042</v>
      </c>
      <c r="B267" s="50"/>
      <c r="C267" s="50"/>
      <c r="D267" s="50">
        <f>countif('Copy of HAS_PELLET_LIST'!$A$2:$A$500,A267)</f>
        <v>0</v>
      </c>
      <c r="E267" s="50"/>
      <c r="F267" s="50">
        <f>countif('16s_samples_sequenced'!$A$2:$A$500,A267)</f>
        <v>0</v>
      </c>
      <c r="G267" s="51"/>
    </row>
    <row r="268">
      <c r="A268" s="49" t="s">
        <v>1043</v>
      </c>
      <c r="B268" s="50"/>
      <c r="C268" s="50"/>
      <c r="D268" s="50">
        <f>countif('Copy of HAS_PELLET_LIST'!$A$2:$A$500,A268)</f>
        <v>0</v>
      </c>
      <c r="E268" s="50"/>
      <c r="F268" s="50">
        <f>countif('16s_samples_sequenced'!$A$2:$A$500,A268)</f>
        <v>0</v>
      </c>
      <c r="G268" s="51"/>
    </row>
    <row r="269">
      <c r="A269" s="49" t="s">
        <v>1045</v>
      </c>
      <c r="B269" s="50"/>
      <c r="C269" s="50"/>
      <c r="D269" s="50">
        <f>countif('Copy of HAS_PELLET_LIST'!$A$2:$A$500,A269)</f>
        <v>0</v>
      </c>
      <c r="E269" s="50"/>
      <c r="F269" s="50">
        <f>countif('16s_samples_sequenced'!$A$2:$A$500,A269)</f>
        <v>0</v>
      </c>
      <c r="G269" s="51"/>
    </row>
    <row r="270">
      <c r="A270" s="49" t="s">
        <v>1047</v>
      </c>
      <c r="B270" s="50"/>
      <c r="C270" s="50"/>
      <c r="D270" s="50">
        <f>countif('Copy of HAS_PELLET_LIST'!$A$2:$A$500,A270)</f>
        <v>0</v>
      </c>
      <c r="E270" s="50"/>
      <c r="F270" s="50">
        <f>countif('16s_samples_sequenced'!$A$2:$A$500,A270)</f>
        <v>0</v>
      </c>
      <c r="G270" s="51"/>
    </row>
    <row r="271">
      <c r="A271" s="49" t="s">
        <v>1048</v>
      </c>
      <c r="B271" s="50"/>
      <c r="C271" s="50"/>
      <c r="D271" s="50">
        <f>countif('Copy of HAS_PELLET_LIST'!$A$2:$A$500,A271)</f>
        <v>0</v>
      </c>
      <c r="E271" s="50"/>
      <c r="F271" s="50">
        <f>countif('16s_samples_sequenced'!$A$2:$A$500,A271)</f>
        <v>0</v>
      </c>
      <c r="G271" s="51"/>
    </row>
    <row r="272">
      <c r="A272" s="49" t="s">
        <v>1049</v>
      </c>
      <c r="B272" s="50"/>
      <c r="C272" s="50"/>
      <c r="D272" s="50">
        <f>countif('Copy of HAS_PELLET_LIST'!$A$2:$A$500,A272)</f>
        <v>0</v>
      </c>
      <c r="E272" s="50"/>
      <c r="F272" s="50">
        <f>countif('16s_samples_sequenced'!$A$2:$A$500,A272)</f>
        <v>0</v>
      </c>
      <c r="G272" s="51"/>
    </row>
    <row r="273">
      <c r="A273" s="49" t="s">
        <v>1051</v>
      </c>
      <c r="B273" s="50"/>
      <c r="C273" s="50"/>
      <c r="D273" s="50">
        <f>countif('Copy of HAS_PELLET_LIST'!$A$2:$A$500,A273)</f>
        <v>0</v>
      </c>
      <c r="E273" s="50"/>
      <c r="F273" s="50">
        <f>countif('16s_samples_sequenced'!$A$2:$A$500,A273)</f>
        <v>0</v>
      </c>
      <c r="G273" s="51"/>
    </row>
    <row r="274">
      <c r="A274" s="49" t="s">
        <v>495</v>
      </c>
      <c r="B274" s="50"/>
      <c r="C274" s="50"/>
      <c r="D274" s="50">
        <f>countif('Copy of HAS_PELLET_LIST'!$A$2:$A$500,A274)</f>
        <v>0</v>
      </c>
      <c r="E274" s="50"/>
      <c r="F274" s="50">
        <f>countif('16s_samples_sequenced'!$A$2:$A$500,A274)</f>
        <v>0</v>
      </c>
      <c r="G274" s="51"/>
    </row>
    <row r="275">
      <c r="A275" s="49" t="s">
        <v>496</v>
      </c>
      <c r="B275" s="50"/>
      <c r="C275" s="50"/>
      <c r="D275" s="50">
        <f>countif('Copy of HAS_PELLET_LIST'!$A$2:$A$500,A275)</f>
        <v>0</v>
      </c>
      <c r="E275" s="50"/>
      <c r="F275" s="50">
        <f>countif('16s_samples_sequenced'!$A$2:$A$500,A275)</f>
        <v>0</v>
      </c>
      <c r="G275" s="51"/>
    </row>
    <row r="276">
      <c r="A276" s="49" t="s">
        <v>497</v>
      </c>
      <c r="B276" s="50"/>
      <c r="C276" s="50"/>
      <c r="D276" s="50">
        <f>countif('Copy of HAS_PELLET_LIST'!$A$2:$A$500,A276)</f>
        <v>0</v>
      </c>
      <c r="E276" s="50"/>
      <c r="F276" s="50">
        <f>countif('16s_samples_sequenced'!$A$2:$A$500,A276)</f>
        <v>0</v>
      </c>
      <c r="G276" s="51"/>
    </row>
    <row r="277">
      <c r="A277" s="49" t="s">
        <v>498</v>
      </c>
      <c r="B277" s="50"/>
      <c r="C277" s="50"/>
      <c r="D277" s="50">
        <f>countif('Copy of HAS_PELLET_LIST'!$A$2:$A$500,A277)</f>
        <v>0</v>
      </c>
      <c r="E277" s="50"/>
      <c r="F277" s="50">
        <f>countif('16s_samples_sequenced'!$A$2:$A$500,A277)</f>
        <v>0</v>
      </c>
      <c r="G277" s="51"/>
    </row>
    <row r="278">
      <c r="A278" s="49" t="s">
        <v>499</v>
      </c>
      <c r="B278" s="50"/>
      <c r="C278" s="50"/>
      <c r="D278" s="50">
        <f>countif('Copy of HAS_PELLET_LIST'!$A$2:$A$500,A278)</f>
        <v>0</v>
      </c>
      <c r="E278" s="50"/>
      <c r="F278" s="50">
        <f>countif('16s_samples_sequenced'!$A$2:$A$500,A278)</f>
        <v>0</v>
      </c>
      <c r="G278" s="51"/>
    </row>
    <row r="279">
      <c r="A279" s="49" t="s">
        <v>500</v>
      </c>
      <c r="B279" s="50"/>
      <c r="C279" s="50"/>
      <c r="D279" s="50">
        <f>countif('Copy of HAS_PELLET_LIST'!$A$2:$A$500,A279)</f>
        <v>0</v>
      </c>
      <c r="E279" s="50"/>
      <c r="F279" s="50">
        <f>countif('16s_samples_sequenced'!$A$2:$A$500,A279)</f>
        <v>0</v>
      </c>
      <c r="G279" s="51"/>
    </row>
    <row r="280">
      <c r="A280" s="49" t="s">
        <v>501</v>
      </c>
      <c r="B280" s="50"/>
      <c r="C280" s="50"/>
      <c r="D280" s="50">
        <f>countif('Copy of HAS_PELLET_LIST'!$A$2:$A$500,A280)</f>
        <v>0</v>
      </c>
      <c r="E280" s="50"/>
      <c r="F280" s="50">
        <f>countif('16s_samples_sequenced'!$A$2:$A$500,A280)</f>
        <v>0</v>
      </c>
      <c r="G280" s="51"/>
    </row>
    <row r="281">
      <c r="A281" s="49" t="s">
        <v>502</v>
      </c>
      <c r="B281" s="50"/>
      <c r="C281" s="50"/>
      <c r="D281" s="50">
        <f>countif('Copy of HAS_PELLET_LIST'!$A$2:$A$500,A281)</f>
        <v>0</v>
      </c>
      <c r="E281" s="50"/>
      <c r="F281" s="50">
        <f>countif('16s_samples_sequenced'!$A$2:$A$500,A281)</f>
        <v>0</v>
      </c>
      <c r="G281" s="51"/>
    </row>
    <row r="282">
      <c r="A282" s="49" t="s">
        <v>503</v>
      </c>
      <c r="B282" s="50"/>
      <c r="C282" s="50"/>
      <c r="D282" s="50">
        <f>countif('Copy of HAS_PELLET_LIST'!$A$2:$A$500,A282)</f>
        <v>0</v>
      </c>
      <c r="E282" s="50"/>
      <c r="F282" s="50">
        <f>countif('16s_samples_sequenced'!$A$2:$A$500,A282)</f>
        <v>0</v>
      </c>
      <c r="G282" s="51"/>
    </row>
    <row r="283">
      <c r="A283" s="49" t="s">
        <v>504</v>
      </c>
      <c r="B283" s="50"/>
      <c r="C283" s="50"/>
      <c r="D283" s="50">
        <f>countif('Copy of HAS_PELLET_LIST'!$A$2:$A$500,A283)</f>
        <v>0</v>
      </c>
      <c r="E283" s="50"/>
      <c r="F283" s="50">
        <f>countif('16s_samples_sequenced'!$A$2:$A$500,A283)</f>
        <v>0</v>
      </c>
      <c r="G283" s="51"/>
    </row>
    <row r="284">
      <c r="A284" s="49" t="s">
        <v>505</v>
      </c>
      <c r="B284" s="50"/>
      <c r="C284" s="50"/>
      <c r="D284" s="50">
        <f>countif('Copy of HAS_PELLET_LIST'!$A$2:$A$500,A284)</f>
        <v>0</v>
      </c>
      <c r="E284" s="50"/>
      <c r="F284" s="50">
        <f>countif('16s_samples_sequenced'!$A$2:$A$500,A284)</f>
        <v>0</v>
      </c>
      <c r="G284" s="51"/>
    </row>
    <row r="285">
      <c r="A285" s="49" t="s">
        <v>506</v>
      </c>
      <c r="B285" s="50"/>
      <c r="C285" s="50"/>
      <c r="D285" s="50">
        <f>countif('Copy of HAS_PELLET_LIST'!$A$2:$A$500,A285)</f>
        <v>0</v>
      </c>
      <c r="E285" s="50"/>
      <c r="F285" s="50">
        <f>countif('16s_samples_sequenced'!$A$2:$A$500,A285)</f>
        <v>0</v>
      </c>
      <c r="G285" s="51"/>
    </row>
    <row r="286">
      <c r="A286" s="49" t="s">
        <v>507</v>
      </c>
      <c r="B286" s="50"/>
      <c r="C286" s="50"/>
      <c r="D286" s="50">
        <f>countif('Copy of HAS_PELLET_LIST'!$A$2:$A$500,A286)</f>
        <v>0</v>
      </c>
      <c r="E286" s="50"/>
      <c r="F286" s="50">
        <f>countif('16s_samples_sequenced'!$A$2:$A$500,A286)</f>
        <v>0</v>
      </c>
      <c r="G286" s="51"/>
    </row>
    <row r="287">
      <c r="A287" s="49" t="s">
        <v>508</v>
      </c>
      <c r="B287" s="50"/>
      <c r="C287" s="50"/>
      <c r="D287" s="50">
        <f>countif('Copy of HAS_PELLET_LIST'!$A$2:$A$500,A287)</f>
        <v>0</v>
      </c>
      <c r="E287" s="50"/>
      <c r="F287" s="50">
        <f>countif('16s_samples_sequenced'!$A$2:$A$500,A287)</f>
        <v>0</v>
      </c>
      <c r="G287" s="51"/>
    </row>
    <row r="288">
      <c r="A288" s="49" t="s">
        <v>509</v>
      </c>
      <c r="B288" s="50"/>
      <c r="C288" s="50"/>
      <c r="D288" s="50">
        <f>countif('Copy of HAS_PELLET_LIST'!$A$2:$A$500,A288)</f>
        <v>0</v>
      </c>
      <c r="E288" s="50"/>
      <c r="F288" s="50">
        <f>countif('16s_samples_sequenced'!$A$2:$A$500,A288)</f>
        <v>0</v>
      </c>
      <c r="G288" s="51"/>
    </row>
    <row r="289">
      <c r="A289" s="49" t="s">
        <v>510</v>
      </c>
      <c r="B289" s="50"/>
      <c r="C289" s="50"/>
      <c r="D289" s="50">
        <f>countif('Copy of HAS_PELLET_LIST'!$A$2:$A$500,A289)</f>
        <v>0</v>
      </c>
      <c r="E289" s="50"/>
      <c r="F289" s="50">
        <f>countif('16s_samples_sequenced'!$A$2:$A$500,A289)</f>
        <v>0</v>
      </c>
      <c r="G289" s="51"/>
    </row>
    <row r="290">
      <c r="A290" s="49" t="s">
        <v>511</v>
      </c>
      <c r="B290" s="50"/>
      <c r="C290" s="50"/>
      <c r="D290" s="50">
        <f>countif('Copy of HAS_PELLET_LIST'!$A$2:$A$500,A290)</f>
        <v>0</v>
      </c>
      <c r="E290" s="50"/>
      <c r="F290" s="50">
        <f>countif('16s_samples_sequenced'!$A$2:$A$500,A290)</f>
        <v>0</v>
      </c>
      <c r="G290" s="51"/>
    </row>
    <row r="291">
      <c r="A291" s="49" t="s">
        <v>513</v>
      </c>
      <c r="B291" s="50"/>
      <c r="C291" s="50"/>
      <c r="D291" s="50">
        <f>countif('Copy of HAS_PELLET_LIST'!$A$2:$A$500,A291)</f>
        <v>0</v>
      </c>
      <c r="E291" s="50"/>
      <c r="F291" s="50">
        <f>countif('16s_samples_sequenced'!$A$2:$A$500,A291)</f>
        <v>0</v>
      </c>
      <c r="G291" s="51"/>
    </row>
    <row r="292">
      <c r="A292" s="49" t="s">
        <v>515</v>
      </c>
      <c r="B292" s="50"/>
      <c r="C292" s="50"/>
      <c r="D292" s="50">
        <f>countif('Copy of HAS_PELLET_LIST'!$A$2:$A$500,A292)</f>
        <v>0</v>
      </c>
      <c r="E292" s="50"/>
      <c r="F292" s="50">
        <f>countif('16s_samples_sequenced'!$A$2:$A$500,A292)</f>
        <v>0</v>
      </c>
      <c r="G292" s="51"/>
    </row>
    <row r="293">
      <c r="A293" s="49" t="s">
        <v>516</v>
      </c>
      <c r="B293" s="50"/>
      <c r="C293" s="50"/>
      <c r="D293" s="50">
        <f>countif('Copy of HAS_PELLET_LIST'!$A$2:$A$500,A293)</f>
        <v>0</v>
      </c>
      <c r="E293" s="50"/>
      <c r="F293" s="50">
        <f>countif('16s_samples_sequenced'!$A$2:$A$500,A293)</f>
        <v>0</v>
      </c>
      <c r="G293" s="51"/>
    </row>
    <row r="294">
      <c r="A294" s="49" t="s">
        <v>517</v>
      </c>
      <c r="B294" s="50"/>
      <c r="C294" s="50"/>
      <c r="D294" s="50">
        <f>countif('Copy of HAS_PELLET_LIST'!$A$2:$A$500,A294)</f>
        <v>0</v>
      </c>
      <c r="E294" s="50"/>
      <c r="F294" s="50">
        <f>countif('16s_samples_sequenced'!$A$2:$A$500,A294)</f>
        <v>0</v>
      </c>
      <c r="G294" s="51"/>
    </row>
    <row r="295">
      <c r="A295" s="49" t="s">
        <v>518</v>
      </c>
      <c r="B295" s="50"/>
      <c r="C295" s="50"/>
      <c r="D295" s="50">
        <f>countif('Copy of HAS_PELLET_LIST'!$A$2:$A$500,A295)</f>
        <v>0</v>
      </c>
      <c r="E295" s="50"/>
      <c r="F295" s="50">
        <f>countif('16s_samples_sequenced'!$A$2:$A$500,A295)</f>
        <v>0</v>
      </c>
      <c r="G295" s="51"/>
    </row>
    <row r="296">
      <c r="A296" s="49" t="s">
        <v>519</v>
      </c>
      <c r="B296" s="50"/>
      <c r="C296" s="50"/>
      <c r="D296" s="50">
        <f>countif('Copy of HAS_PELLET_LIST'!$A$2:$A$500,A296)</f>
        <v>0</v>
      </c>
      <c r="E296" s="50"/>
      <c r="F296" s="50">
        <f>countif('16s_samples_sequenced'!$A$2:$A$500,A296)</f>
        <v>0</v>
      </c>
      <c r="G296" s="51"/>
    </row>
    <row r="297">
      <c r="A297" s="49" t="s">
        <v>520</v>
      </c>
      <c r="B297" s="50"/>
      <c r="C297" s="50"/>
      <c r="D297" s="50">
        <f>countif('Copy of HAS_PELLET_LIST'!$A$2:$A$500,A297)</f>
        <v>0</v>
      </c>
      <c r="E297" s="50"/>
      <c r="F297" s="50">
        <f>countif('16s_samples_sequenced'!$A$2:$A$500,A297)</f>
        <v>0</v>
      </c>
      <c r="G297" s="51"/>
    </row>
    <row r="298">
      <c r="A298" s="49" t="s">
        <v>521</v>
      </c>
      <c r="B298" s="50"/>
      <c r="C298" s="50"/>
      <c r="D298" s="50">
        <f>countif('Copy of HAS_PELLET_LIST'!$A$2:$A$500,A298)</f>
        <v>0</v>
      </c>
      <c r="E298" s="50"/>
      <c r="F298" s="50">
        <f>countif('16s_samples_sequenced'!$A$2:$A$500,A298)</f>
        <v>0</v>
      </c>
      <c r="G298" s="51"/>
    </row>
    <row r="299">
      <c r="A299" s="49" t="s">
        <v>522</v>
      </c>
      <c r="B299" s="50"/>
      <c r="C299" s="50"/>
      <c r="D299" s="50">
        <f>countif('Copy of HAS_PELLET_LIST'!$A$2:$A$500,A299)</f>
        <v>0</v>
      </c>
      <c r="E299" s="50"/>
      <c r="F299" s="50">
        <f>countif('16s_samples_sequenced'!$A$2:$A$500,A299)</f>
        <v>0</v>
      </c>
      <c r="G299" s="51"/>
    </row>
    <row r="300">
      <c r="A300" s="49" t="s">
        <v>523</v>
      </c>
      <c r="B300" s="50"/>
      <c r="C300" s="50"/>
      <c r="D300" s="50">
        <f>countif('Copy of HAS_PELLET_LIST'!$A$2:$A$500,A300)</f>
        <v>0</v>
      </c>
      <c r="E300" s="50"/>
      <c r="F300" s="50">
        <f>countif('16s_samples_sequenced'!$A$2:$A$500,A300)</f>
        <v>0</v>
      </c>
      <c r="G300" s="51"/>
    </row>
    <row r="301">
      <c r="A301" s="49" t="s">
        <v>524</v>
      </c>
      <c r="B301" s="50"/>
      <c r="C301" s="50"/>
      <c r="D301" s="50">
        <f>countif('Copy of HAS_PELLET_LIST'!$A$2:$A$500,A301)</f>
        <v>0</v>
      </c>
      <c r="E301" s="50"/>
      <c r="F301" s="50">
        <f>countif('16s_samples_sequenced'!$A$2:$A$500,A301)</f>
        <v>0</v>
      </c>
      <c r="G301" s="51"/>
    </row>
    <row r="302">
      <c r="A302" s="49" t="s">
        <v>525</v>
      </c>
      <c r="B302" s="50"/>
      <c r="C302" s="50"/>
      <c r="D302" s="50">
        <f>countif('Copy of HAS_PELLET_LIST'!$A$2:$A$500,A302)</f>
        <v>0</v>
      </c>
      <c r="E302" s="50"/>
      <c r="F302" s="50">
        <f>countif('16s_samples_sequenced'!$A$2:$A$500,A302)</f>
        <v>0</v>
      </c>
      <c r="G302" s="51"/>
    </row>
    <row r="303">
      <c r="A303" s="49" t="s">
        <v>526</v>
      </c>
      <c r="B303" s="50"/>
      <c r="C303" s="50"/>
      <c r="D303" s="50">
        <f>countif('Copy of HAS_PELLET_LIST'!$A$2:$A$500,A303)</f>
        <v>0</v>
      </c>
      <c r="E303" s="50"/>
      <c r="F303" s="50">
        <f>countif('16s_samples_sequenced'!$A$2:$A$500,A303)</f>
        <v>0</v>
      </c>
      <c r="G303" s="51"/>
    </row>
    <row r="304">
      <c r="A304" s="49" t="s">
        <v>527</v>
      </c>
      <c r="B304" s="50"/>
      <c r="C304" s="50"/>
      <c r="D304" s="50">
        <f>countif('Copy of HAS_PELLET_LIST'!$A$2:$A$500,A304)</f>
        <v>0</v>
      </c>
      <c r="E304" s="50"/>
      <c r="F304" s="50">
        <f>countif('16s_samples_sequenced'!$A$2:$A$500,A304)</f>
        <v>0</v>
      </c>
      <c r="G304" s="51"/>
    </row>
    <row r="305">
      <c r="A305" s="49" t="s">
        <v>528</v>
      </c>
      <c r="B305" s="50"/>
      <c r="C305" s="50"/>
      <c r="D305" s="50">
        <f>countif('Copy of HAS_PELLET_LIST'!$A$2:$A$500,A305)</f>
        <v>0</v>
      </c>
      <c r="E305" s="50"/>
      <c r="F305" s="50">
        <f>countif('16s_samples_sequenced'!$A$2:$A$500,A305)</f>
        <v>0</v>
      </c>
      <c r="G305" s="51"/>
    </row>
    <row r="306">
      <c r="A306" s="49" t="s">
        <v>529</v>
      </c>
      <c r="B306" s="50"/>
      <c r="C306" s="50"/>
      <c r="D306" s="50">
        <f>countif('Copy of HAS_PELLET_LIST'!$A$2:$A$500,A306)</f>
        <v>0</v>
      </c>
      <c r="E306" s="50"/>
      <c r="F306" s="50">
        <f>countif('16s_samples_sequenced'!$A$2:$A$500,A306)</f>
        <v>0</v>
      </c>
      <c r="G306" s="51"/>
    </row>
    <row r="307">
      <c r="A307" s="49" t="s">
        <v>530</v>
      </c>
      <c r="B307" s="50"/>
      <c r="C307" s="50"/>
      <c r="D307" s="50">
        <f>countif('Copy of HAS_PELLET_LIST'!$A$2:$A$500,A307)</f>
        <v>0</v>
      </c>
      <c r="E307" s="50"/>
      <c r="F307" s="50">
        <f>countif('16s_samples_sequenced'!$A$2:$A$500,A307)</f>
        <v>0</v>
      </c>
      <c r="G307" s="51"/>
    </row>
    <row r="308">
      <c r="A308" s="49" t="s">
        <v>531</v>
      </c>
      <c r="B308" s="50"/>
      <c r="C308" s="50"/>
      <c r="D308" s="50">
        <f>countif('Copy of HAS_PELLET_LIST'!$A$2:$A$500,A308)</f>
        <v>0</v>
      </c>
      <c r="E308" s="50"/>
      <c r="F308" s="50">
        <f>countif('16s_samples_sequenced'!$A$2:$A$500,A308)</f>
        <v>0</v>
      </c>
      <c r="G308" s="51"/>
    </row>
    <row r="309">
      <c r="A309" s="49" t="s">
        <v>532</v>
      </c>
      <c r="B309" s="50"/>
      <c r="C309" s="50"/>
      <c r="D309" s="50">
        <f>countif('Copy of HAS_PELLET_LIST'!$A$2:$A$500,A309)</f>
        <v>0</v>
      </c>
      <c r="E309" s="50"/>
      <c r="F309" s="50">
        <f>countif('16s_samples_sequenced'!$A$2:$A$500,A309)</f>
        <v>0</v>
      </c>
      <c r="G309" s="51"/>
    </row>
    <row r="310">
      <c r="A310" s="49" t="s">
        <v>533</v>
      </c>
      <c r="B310" s="50"/>
      <c r="C310" s="50"/>
      <c r="D310" s="50">
        <f>countif('Copy of HAS_PELLET_LIST'!$A$2:$A$500,A310)</f>
        <v>0</v>
      </c>
      <c r="E310" s="50"/>
      <c r="F310" s="50">
        <f>countif('16s_samples_sequenced'!$A$2:$A$500,A310)</f>
        <v>0</v>
      </c>
      <c r="G310" s="51"/>
    </row>
    <row r="311">
      <c r="A311" s="49" t="s">
        <v>534</v>
      </c>
      <c r="B311" s="50"/>
      <c r="C311" s="50"/>
      <c r="D311" s="50">
        <f>countif('Copy of HAS_PELLET_LIST'!$A$2:$A$500,A311)</f>
        <v>0</v>
      </c>
      <c r="E311" s="50"/>
      <c r="F311" s="50">
        <f>countif('16s_samples_sequenced'!$A$2:$A$500,A311)</f>
        <v>0</v>
      </c>
      <c r="G311" s="51"/>
    </row>
    <row r="312">
      <c r="A312" s="49" t="s">
        <v>535</v>
      </c>
      <c r="B312" s="50"/>
      <c r="C312" s="50"/>
      <c r="D312" s="50">
        <f>countif('Copy of HAS_PELLET_LIST'!$A$2:$A$500,A312)</f>
        <v>0</v>
      </c>
      <c r="E312" s="50"/>
      <c r="F312" s="50">
        <f>countif('16s_samples_sequenced'!$A$2:$A$500,A312)</f>
        <v>0</v>
      </c>
      <c r="G312" s="51"/>
    </row>
    <row r="313">
      <c r="A313" s="49" t="s">
        <v>536</v>
      </c>
      <c r="B313" s="50"/>
      <c r="C313" s="50"/>
      <c r="D313" s="50">
        <f>countif('Copy of HAS_PELLET_LIST'!$A$2:$A$500,A313)</f>
        <v>0</v>
      </c>
      <c r="E313" s="50"/>
      <c r="F313" s="50">
        <f>countif('16s_samples_sequenced'!$A$2:$A$500,A313)</f>
        <v>0</v>
      </c>
      <c r="G313" s="51"/>
    </row>
    <row r="314">
      <c r="A314" s="49" t="s">
        <v>537</v>
      </c>
      <c r="B314" s="50"/>
      <c r="C314" s="50"/>
      <c r="D314" s="50">
        <f>countif('Copy of HAS_PELLET_LIST'!$A$2:$A$500,A314)</f>
        <v>0</v>
      </c>
      <c r="E314" s="50"/>
      <c r="F314" s="50">
        <f>countif('16s_samples_sequenced'!$A$2:$A$500,A314)</f>
        <v>0</v>
      </c>
      <c r="G314" s="51"/>
    </row>
    <row r="315">
      <c r="A315" s="49" t="s">
        <v>538</v>
      </c>
      <c r="B315" s="50"/>
      <c r="C315" s="50"/>
      <c r="D315" s="50">
        <f>countif('Copy of HAS_PELLET_LIST'!$A$2:$A$500,A315)</f>
        <v>0</v>
      </c>
      <c r="E315" s="50"/>
      <c r="F315" s="50">
        <f>countif('16s_samples_sequenced'!$A$2:$A$500,A315)</f>
        <v>0</v>
      </c>
      <c r="G315" s="51"/>
    </row>
    <row r="316">
      <c r="A316" s="49" t="s">
        <v>539</v>
      </c>
      <c r="B316" s="50"/>
      <c r="C316" s="50"/>
      <c r="D316" s="50">
        <f>countif('Copy of HAS_PELLET_LIST'!$A$2:$A$500,A316)</f>
        <v>0</v>
      </c>
      <c r="E316" s="50"/>
      <c r="F316" s="50">
        <f>countif('16s_samples_sequenced'!$A$2:$A$500,A316)</f>
        <v>0</v>
      </c>
      <c r="G316" s="51"/>
    </row>
    <row r="317">
      <c r="A317" s="49" t="s">
        <v>540</v>
      </c>
      <c r="B317" s="50"/>
      <c r="C317" s="50"/>
      <c r="D317" s="50">
        <f>countif('Copy of HAS_PELLET_LIST'!$A$2:$A$500,A317)</f>
        <v>0</v>
      </c>
      <c r="E317" s="50"/>
      <c r="F317" s="50">
        <f>countif('16s_samples_sequenced'!$A$2:$A$500,A317)</f>
        <v>0</v>
      </c>
      <c r="G317" s="51"/>
    </row>
    <row r="318">
      <c r="A318" s="49" t="s">
        <v>541</v>
      </c>
      <c r="B318" s="50"/>
      <c r="C318" s="50"/>
      <c r="D318" s="50">
        <f>countif('Copy of HAS_PELLET_LIST'!$A$2:$A$500,A318)</f>
        <v>0</v>
      </c>
      <c r="E318" s="50"/>
      <c r="F318" s="50">
        <f>countif('16s_samples_sequenced'!$A$2:$A$500,A318)</f>
        <v>0</v>
      </c>
      <c r="G318" s="51"/>
    </row>
    <row r="319">
      <c r="A319" s="49" t="s">
        <v>542</v>
      </c>
      <c r="B319" s="50"/>
      <c r="C319" s="50"/>
      <c r="D319" s="50">
        <f>countif('Copy of HAS_PELLET_LIST'!$A$2:$A$500,A319)</f>
        <v>0</v>
      </c>
      <c r="E319" s="50"/>
      <c r="F319" s="50">
        <f>countif('16s_samples_sequenced'!$A$2:$A$500,A319)</f>
        <v>0</v>
      </c>
      <c r="G319" s="51"/>
    </row>
    <row r="320">
      <c r="A320" s="49" t="s">
        <v>543</v>
      </c>
      <c r="B320" s="50"/>
      <c r="C320" s="50"/>
      <c r="D320" s="50">
        <f>countif('Copy of HAS_PELLET_LIST'!$A$2:$A$500,A320)</f>
        <v>0</v>
      </c>
      <c r="E320" s="50"/>
      <c r="F320" s="50">
        <f>countif('16s_samples_sequenced'!$A$2:$A$500,A320)</f>
        <v>0</v>
      </c>
      <c r="G320" s="51"/>
    </row>
    <row r="321">
      <c r="A321" s="49" t="s">
        <v>544</v>
      </c>
      <c r="B321" s="50"/>
      <c r="C321" s="50"/>
      <c r="D321" s="50">
        <f>countif('Copy of HAS_PELLET_LIST'!$A$2:$A$500,A321)</f>
        <v>0</v>
      </c>
      <c r="E321" s="50"/>
      <c r="F321" s="50">
        <f>countif('16s_samples_sequenced'!$A$2:$A$500,A321)</f>
        <v>0</v>
      </c>
      <c r="G321" s="51"/>
    </row>
    <row r="322">
      <c r="A322" s="49" t="s">
        <v>545</v>
      </c>
      <c r="B322" s="50"/>
      <c r="C322" s="50"/>
      <c r="D322" s="50">
        <f>countif('Copy of HAS_PELLET_LIST'!$A$2:$A$500,A322)</f>
        <v>0</v>
      </c>
      <c r="E322" s="50"/>
      <c r="F322" s="50">
        <f>countif('16s_samples_sequenced'!$A$2:$A$500,A322)</f>
        <v>0</v>
      </c>
      <c r="G322" s="51"/>
    </row>
    <row r="323">
      <c r="A323" s="49" t="s">
        <v>546</v>
      </c>
      <c r="B323" s="50"/>
      <c r="C323" s="50"/>
      <c r="D323" s="50">
        <f>countif('Copy of HAS_PELLET_LIST'!$A$2:$A$500,A323)</f>
        <v>0</v>
      </c>
      <c r="E323" s="50"/>
      <c r="F323" s="50">
        <f>countif('16s_samples_sequenced'!$A$2:$A$500,A323)</f>
        <v>0</v>
      </c>
      <c r="G323" s="51"/>
    </row>
    <row r="324">
      <c r="A324" s="49" t="s">
        <v>547</v>
      </c>
      <c r="B324" s="50"/>
      <c r="C324" s="50"/>
      <c r="D324" s="50">
        <f>countif('Copy of HAS_PELLET_LIST'!$A$2:$A$500,A324)</f>
        <v>0</v>
      </c>
      <c r="E324" s="50"/>
      <c r="F324" s="50">
        <f>countif('16s_samples_sequenced'!$A$2:$A$500,A324)</f>
        <v>0</v>
      </c>
      <c r="G324" s="51"/>
    </row>
    <row r="325">
      <c r="A325" s="49" t="s">
        <v>548</v>
      </c>
      <c r="B325" s="50"/>
      <c r="C325" s="50"/>
      <c r="D325" s="50">
        <f>countif('Copy of HAS_PELLET_LIST'!$A$2:$A$500,A325)</f>
        <v>0</v>
      </c>
      <c r="E325" s="50"/>
      <c r="F325" s="50">
        <f>countif('16s_samples_sequenced'!$A$2:$A$500,A325)</f>
        <v>0</v>
      </c>
      <c r="G325" s="51"/>
    </row>
    <row r="326">
      <c r="A326" s="49" t="s">
        <v>549</v>
      </c>
      <c r="B326" s="50"/>
      <c r="C326" s="50"/>
      <c r="D326" s="50">
        <f>countif('Copy of HAS_PELLET_LIST'!$A$2:$A$500,A326)</f>
        <v>0</v>
      </c>
      <c r="E326" s="50"/>
      <c r="F326" s="50">
        <f>countif('16s_samples_sequenced'!$A$2:$A$500,A326)</f>
        <v>0</v>
      </c>
      <c r="G326" s="51"/>
    </row>
    <row r="327">
      <c r="A327" s="49" t="s">
        <v>550</v>
      </c>
      <c r="B327" s="50"/>
      <c r="C327" s="50"/>
      <c r="D327" s="50">
        <f>countif('Copy of HAS_PELLET_LIST'!$A$2:$A$500,A327)</f>
        <v>0</v>
      </c>
      <c r="E327" s="50"/>
      <c r="F327" s="50">
        <f>countif('16s_samples_sequenced'!$A$2:$A$500,A327)</f>
        <v>0</v>
      </c>
      <c r="G327" s="51"/>
    </row>
    <row r="328">
      <c r="A328" s="49" t="s">
        <v>551</v>
      </c>
      <c r="B328" s="50"/>
      <c r="C328" s="50"/>
      <c r="D328" s="50">
        <f>countif('Copy of HAS_PELLET_LIST'!$A$2:$A$500,A328)</f>
        <v>0</v>
      </c>
      <c r="E328" s="50"/>
      <c r="F328" s="50">
        <f>countif('16s_samples_sequenced'!$A$2:$A$500,A328)</f>
        <v>0</v>
      </c>
      <c r="G328" s="51"/>
    </row>
    <row r="329">
      <c r="A329" s="49" t="s">
        <v>552</v>
      </c>
      <c r="B329" s="50"/>
      <c r="C329" s="50"/>
      <c r="D329" s="50">
        <f>countif('Copy of HAS_PELLET_LIST'!$A$2:$A$500,A329)</f>
        <v>0</v>
      </c>
      <c r="E329" s="50"/>
      <c r="F329" s="50">
        <f>countif('16s_samples_sequenced'!$A$2:$A$500,A329)</f>
        <v>0</v>
      </c>
      <c r="G329" s="51"/>
    </row>
    <row r="330">
      <c r="A330" s="49" t="s">
        <v>553</v>
      </c>
      <c r="B330" s="50"/>
      <c r="C330" s="50"/>
      <c r="D330" s="50">
        <f>countif('Copy of HAS_PELLET_LIST'!$A$2:$A$500,A330)</f>
        <v>0</v>
      </c>
      <c r="E330" s="50"/>
      <c r="F330" s="50">
        <f>countif('16s_samples_sequenced'!$A$2:$A$500,A330)</f>
        <v>0</v>
      </c>
      <c r="G330" s="51"/>
    </row>
    <row r="331">
      <c r="A331" s="49" t="s">
        <v>554</v>
      </c>
      <c r="B331" s="50"/>
      <c r="C331" s="50"/>
      <c r="D331" s="50">
        <f>countif('Copy of HAS_PELLET_LIST'!$A$2:$A$500,A331)</f>
        <v>0</v>
      </c>
      <c r="E331" s="50"/>
      <c r="F331" s="50">
        <f>countif('16s_samples_sequenced'!$A$2:$A$500,A331)</f>
        <v>0</v>
      </c>
      <c r="G331" s="51"/>
    </row>
    <row r="332">
      <c r="A332" s="49" t="s">
        <v>555</v>
      </c>
      <c r="B332" s="50"/>
      <c r="C332" s="50"/>
      <c r="D332" s="50">
        <f>countif('Copy of HAS_PELLET_LIST'!$A$2:$A$500,A332)</f>
        <v>0</v>
      </c>
      <c r="E332" s="50"/>
      <c r="F332" s="50">
        <f>countif('16s_samples_sequenced'!$A$2:$A$500,A332)</f>
        <v>0</v>
      </c>
      <c r="G332" s="51"/>
    </row>
    <row r="333">
      <c r="A333" s="49" t="s">
        <v>556</v>
      </c>
      <c r="B333" s="50"/>
      <c r="C333" s="50"/>
      <c r="D333" s="50">
        <f>countif('Copy of HAS_PELLET_LIST'!$A$2:$A$500,A333)</f>
        <v>0</v>
      </c>
      <c r="E333" s="50"/>
      <c r="F333" s="50">
        <f>countif('16s_samples_sequenced'!$A$2:$A$500,A333)</f>
        <v>0</v>
      </c>
      <c r="G333" s="51"/>
    </row>
    <row r="334">
      <c r="A334" s="49" t="s">
        <v>557</v>
      </c>
      <c r="B334" s="50"/>
      <c r="C334" s="50"/>
      <c r="D334" s="50">
        <f>countif('Copy of HAS_PELLET_LIST'!$A$2:$A$500,A334)</f>
        <v>0</v>
      </c>
      <c r="E334" s="50"/>
      <c r="F334" s="50">
        <f>countif('16s_samples_sequenced'!$A$2:$A$500,A334)</f>
        <v>0</v>
      </c>
      <c r="G334" s="51"/>
    </row>
    <row r="335">
      <c r="A335" s="49" t="s">
        <v>559</v>
      </c>
      <c r="B335" s="50"/>
      <c r="C335" s="50"/>
      <c r="D335" s="50">
        <f>countif('Copy of HAS_PELLET_LIST'!$A$2:$A$500,A335)</f>
        <v>0</v>
      </c>
      <c r="E335" s="50"/>
      <c r="F335" s="50">
        <f>countif('16s_samples_sequenced'!$A$2:$A$500,A335)</f>
        <v>0</v>
      </c>
      <c r="G335" s="51"/>
    </row>
    <row r="336">
      <c r="A336" s="49" t="s">
        <v>563</v>
      </c>
      <c r="B336" s="50"/>
      <c r="C336" s="50"/>
      <c r="D336" s="50">
        <f>countif('Copy of HAS_PELLET_LIST'!$A$2:$A$500,A336)</f>
        <v>0</v>
      </c>
      <c r="E336" s="50"/>
      <c r="F336" s="50">
        <f>countif('16s_samples_sequenced'!$A$2:$A$500,A336)</f>
        <v>0</v>
      </c>
      <c r="G336" s="51"/>
    </row>
    <row r="337">
      <c r="A337" s="49" t="s">
        <v>565</v>
      </c>
      <c r="B337" s="50"/>
      <c r="C337" s="50"/>
      <c r="D337" s="50">
        <f>countif('Copy of HAS_PELLET_LIST'!$A$2:$A$500,A337)</f>
        <v>0</v>
      </c>
      <c r="E337" s="50"/>
      <c r="F337" s="50">
        <f>countif('16s_samples_sequenced'!$A$2:$A$500,A337)</f>
        <v>0</v>
      </c>
      <c r="G337" s="51"/>
    </row>
    <row r="338">
      <c r="A338" s="49" t="s">
        <v>566</v>
      </c>
      <c r="B338" s="50"/>
      <c r="C338" s="50"/>
      <c r="D338" s="50">
        <f>countif('Copy of HAS_PELLET_LIST'!$A$2:$A$500,A338)</f>
        <v>0</v>
      </c>
      <c r="E338" s="50"/>
      <c r="F338" s="50">
        <f>countif('16s_samples_sequenced'!$A$2:$A$500,A338)</f>
        <v>0</v>
      </c>
      <c r="G338" s="51"/>
    </row>
    <row r="339">
      <c r="A339" s="49" t="s">
        <v>573</v>
      </c>
      <c r="B339" s="50"/>
      <c r="C339" s="50"/>
      <c r="D339" s="50">
        <f>countif('Copy of HAS_PELLET_LIST'!$A$2:$A$500,A339)</f>
        <v>1</v>
      </c>
      <c r="E339" s="50"/>
      <c r="F339" s="50">
        <f>countif('16s_samples_sequenced'!$A$2:$A$500,A339)</f>
        <v>0</v>
      </c>
      <c r="G339" s="51"/>
    </row>
    <row r="340">
      <c r="A340" s="49" t="s">
        <v>574</v>
      </c>
      <c r="B340" s="50"/>
      <c r="C340" s="50"/>
      <c r="D340" s="50">
        <f>countif('Copy of HAS_PELLET_LIST'!$A$2:$A$500,A340)</f>
        <v>0</v>
      </c>
      <c r="E340" s="50"/>
      <c r="F340" s="50">
        <f>countif('16s_samples_sequenced'!$A$2:$A$500,A340)</f>
        <v>0</v>
      </c>
      <c r="G340" s="51"/>
    </row>
    <row r="341">
      <c r="A341" s="49" t="s">
        <v>576</v>
      </c>
      <c r="B341" s="50"/>
      <c r="C341" s="50"/>
      <c r="D341" s="50">
        <f>countif('Copy of HAS_PELLET_LIST'!$A$2:$A$500,A341)</f>
        <v>0</v>
      </c>
      <c r="E341" s="50"/>
      <c r="F341" s="50">
        <f>countif('16s_samples_sequenced'!$A$2:$A$500,A341)</f>
        <v>0</v>
      </c>
      <c r="G341" s="51"/>
    </row>
    <row r="342">
      <c r="A342" s="49" t="s">
        <v>579</v>
      </c>
      <c r="B342" s="50"/>
      <c r="C342" s="50"/>
      <c r="D342" s="50">
        <f>countif('Copy of HAS_PELLET_LIST'!$A$2:$A$500,A342)</f>
        <v>0</v>
      </c>
      <c r="E342" s="50"/>
      <c r="F342" s="50">
        <f>countif('16s_samples_sequenced'!$A$2:$A$500,A342)</f>
        <v>0</v>
      </c>
      <c r="G342" s="51"/>
    </row>
    <row r="343">
      <c r="A343" s="49" t="s">
        <v>580</v>
      </c>
      <c r="B343" s="50"/>
      <c r="C343" s="50"/>
      <c r="D343" s="50">
        <f>countif('Copy of HAS_PELLET_LIST'!$A$2:$A$500,A343)</f>
        <v>0</v>
      </c>
      <c r="E343" s="50"/>
      <c r="F343" s="50">
        <f>countif('16s_samples_sequenced'!$A$2:$A$500,A343)</f>
        <v>0</v>
      </c>
      <c r="G343" s="51"/>
    </row>
    <row r="344">
      <c r="A344" s="49" t="s">
        <v>584</v>
      </c>
      <c r="B344" s="50"/>
      <c r="C344" s="50"/>
      <c r="D344" s="50">
        <f>countif('Copy of HAS_PELLET_LIST'!$A$2:$A$500,A344)</f>
        <v>1</v>
      </c>
      <c r="E344" s="50"/>
      <c r="F344" s="50">
        <f>countif('16s_samples_sequenced'!$A$2:$A$500,A344)</f>
        <v>0</v>
      </c>
      <c r="G344" s="51"/>
    </row>
    <row r="345">
      <c r="A345" s="49" t="s">
        <v>593</v>
      </c>
      <c r="B345" s="50"/>
      <c r="C345" s="50"/>
      <c r="D345" s="50">
        <f>countif('Copy of HAS_PELLET_LIST'!$A$2:$A$500,A345)</f>
        <v>0</v>
      </c>
      <c r="E345" s="50"/>
      <c r="F345" s="50">
        <f>countif('16s_samples_sequenced'!$A$2:$A$500,A345)</f>
        <v>0</v>
      </c>
      <c r="G345" s="51"/>
    </row>
    <row r="346">
      <c r="A346" s="49" t="s">
        <v>594</v>
      </c>
      <c r="B346" s="50"/>
      <c r="C346" s="50"/>
      <c r="D346" s="50">
        <f>countif('Copy of HAS_PELLET_LIST'!$A$2:$A$500,A346)</f>
        <v>1</v>
      </c>
      <c r="E346" s="50"/>
      <c r="F346" s="50">
        <f>countif('16s_samples_sequenced'!$A$2:$A$500,A346)</f>
        <v>0</v>
      </c>
      <c r="G346" s="51"/>
    </row>
    <row r="347">
      <c r="A347" s="49" t="s">
        <v>595</v>
      </c>
      <c r="B347" s="50"/>
      <c r="C347" s="50"/>
      <c r="D347" s="50">
        <f>countif('Copy of HAS_PELLET_LIST'!$A$2:$A$500,A347)</f>
        <v>0</v>
      </c>
      <c r="E347" s="50"/>
      <c r="F347" s="50">
        <f>countif('16s_samples_sequenced'!$A$2:$A$500,A347)</f>
        <v>0</v>
      </c>
      <c r="G347" s="51"/>
    </row>
    <row r="348">
      <c r="A348" s="49" t="s">
        <v>599</v>
      </c>
      <c r="B348" s="50"/>
      <c r="C348" s="50"/>
      <c r="D348" s="50">
        <f>countif('Copy of HAS_PELLET_LIST'!$A$2:$A$500,A348)</f>
        <v>0</v>
      </c>
      <c r="E348" s="50"/>
      <c r="F348" s="50">
        <f>countif('16s_samples_sequenced'!$A$2:$A$500,A348)</f>
        <v>0</v>
      </c>
      <c r="G348" s="51"/>
    </row>
    <row r="349">
      <c r="A349" s="49" t="s">
        <v>601</v>
      </c>
      <c r="B349" s="50"/>
      <c r="C349" s="50"/>
      <c r="D349" s="50">
        <f>countif('Copy of HAS_PELLET_LIST'!$A$2:$A$500,A349)</f>
        <v>0</v>
      </c>
      <c r="E349" s="50"/>
      <c r="F349" s="50">
        <f>countif('16s_samples_sequenced'!$A$2:$A$500,A349)</f>
        <v>0</v>
      </c>
      <c r="G349" s="51"/>
    </row>
    <row r="350">
      <c r="A350" s="49" t="s">
        <v>602</v>
      </c>
      <c r="B350" s="50"/>
      <c r="C350" s="50"/>
      <c r="D350" s="50">
        <f>countif('Copy of HAS_PELLET_LIST'!$A$2:$A$500,A350)</f>
        <v>0</v>
      </c>
      <c r="E350" s="50"/>
      <c r="F350" s="50">
        <f>countif('16s_samples_sequenced'!$A$2:$A$500,A350)</f>
        <v>0</v>
      </c>
      <c r="G350" s="51"/>
    </row>
    <row r="351">
      <c r="A351" s="49" t="s">
        <v>604</v>
      </c>
      <c r="B351" s="50"/>
      <c r="C351" s="50"/>
      <c r="D351" s="50">
        <f>countif('Copy of HAS_PELLET_LIST'!$A$2:$A$500,A351)</f>
        <v>0</v>
      </c>
      <c r="E351" s="50"/>
      <c r="F351" s="50">
        <f>countif('16s_samples_sequenced'!$A$2:$A$500,A351)</f>
        <v>0</v>
      </c>
      <c r="G351" s="51"/>
    </row>
    <row r="352">
      <c r="A352" s="49" t="s">
        <v>614</v>
      </c>
      <c r="B352" s="50"/>
      <c r="C352" s="50"/>
      <c r="D352" s="50">
        <f>countif('Copy of HAS_PELLET_LIST'!$A$2:$A$500,A352)</f>
        <v>0</v>
      </c>
      <c r="E352" s="50"/>
      <c r="F352" s="50">
        <f>countif('16s_samples_sequenced'!$A$2:$A$500,A352)</f>
        <v>0</v>
      </c>
      <c r="G352" s="51"/>
    </row>
    <row r="353">
      <c r="A353" s="49" t="s">
        <v>621</v>
      </c>
      <c r="B353" s="50"/>
      <c r="C353" s="50"/>
      <c r="D353" s="50">
        <f>countif('Copy of HAS_PELLET_LIST'!$A$2:$A$500,A353)</f>
        <v>0</v>
      </c>
      <c r="E353" s="50"/>
      <c r="F353" s="50">
        <f>countif('16s_samples_sequenced'!$A$2:$A$500,A353)</f>
        <v>0</v>
      </c>
      <c r="G353" s="51"/>
    </row>
    <row r="354">
      <c r="A354" s="49" t="s">
        <v>624</v>
      </c>
      <c r="B354" s="50"/>
      <c r="C354" s="50"/>
      <c r="D354" s="50">
        <f>countif('Copy of HAS_PELLET_LIST'!$A$2:$A$500,A354)</f>
        <v>0</v>
      </c>
      <c r="E354" s="50"/>
      <c r="F354" s="50">
        <f>countif('16s_samples_sequenced'!$A$2:$A$500,A354)</f>
        <v>0</v>
      </c>
      <c r="G354" s="51"/>
    </row>
    <row r="355">
      <c r="A355" s="49" t="s">
        <v>625</v>
      </c>
      <c r="B355" s="50"/>
      <c r="C355" s="50"/>
      <c r="D355" s="50">
        <f>countif('Copy of HAS_PELLET_LIST'!$A$2:$A$500,A355)</f>
        <v>0</v>
      </c>
      <c r="E355" s="50"/>
      <c r="F355" s="50">
        <f>countif('16s_samples_sequenced'!$A$2:$A$500,A355)</f>
        <v>0</v>
      </c>
      <c r="G355" s="51"/>
    </row>
    <row r="356">
      <c r="A356" s="49" t="s">
        <v>627</v>
      </c>
      <c r="B356" s="50"/>
      <c r="C356" s="50"/>
      <c r="D356" s="50">
        <f>countif('Copy of HAS_PELLET_LIST'!$A$2:$A$500,A356)</f>
        <v>1</v>
      </c>
      <c r="E356" s="50"/>
      <c r="F356" s="50">
        <f>countif('16s_samples_sequenced'!$A$2:$A$500,A356)</f>
        <v>0</v>
      </c>
      <c r="G356" s="51"/>
    </row>
    <row r="357">
      <c r="A357" s="49" t="s">
        <v>628</v>
      </c>
      <c r="B357" s="50"/>
      <c r="C357" s="50"/>
      <c r="D357" s="50">
        <f>countif('Copy of HAS_PELLET_LIST'!$A$2:$A$500,A357)</f>
        <v>0</v>
      </c>
      <c r="E357" s="50"/>
      <c r="F357" s="50">
        <f>countif('16s_samples_sequenced'!$A$2:$A$500,A357)</f>
        <v>0</v>
      </c>
      <c r="G357" s="51"/>
    </row>
    <row r="358">
      <c r="A358" s="49" t="s">
        <v>629</v>
      </c>
      <c r="B358" s="50"/>
      <c r="C358" s="50"/>
      <c r="D358" s="50">
        <f>countif('Copy of HAS_PELLET_LIST'!$A$2:$A$500,A358)</f>
        <v>0</v>
      </c>
      <c r="E358" s="50"/>
      <c r="F358" s="50">
        <f>countif('16s_samples_sequenced'!$A$2:$A$500,A358)</f>
        <v>0</v>
      </c>
      <c r="G358" s="51"/>
    </row>
    <row r="359">
      <c r="A359" s="49" t="s">
        <v>631</v>
      </c>
      <c r="B359" s="50"/>
      <c r="C359" s="50"/>
      <c r="D359" s="50">
        <f>countif('Copy of HAS_PELLET_LIST'!$A$2:$A$500,A359)</f>
        <v>0</v>
      </c>
      <c r="E359" s="50"/>
      <c r="F359" s="50">
        <f>countif('16s_samples_sequenced'!$A$2:$A$500,A359)</f>
        <v>0</v>
      </c>
      <c r="G359" s="51"/>
    </row>
    <row r="360">
      <c r="A360" s="49" t="s">
        <v>632</v>
      </c>
      <c r="B360" s="50"/>
      <c r="C360" s="50"/>
      <c r="D360" s="50">
        <f>countif('Copy of HAS_PELLET_LIST'!$A$2:$A$500,A360)</f>
        <v>0</v>
      </c>
      <c r="E360" s="50"/>
      <c r="F360" s="50">
        <f>countif('16s_samples_sequenced'!$A$2:$A$500,A360)</f>
        <v>0</v>
      </c>
      <c r="G360" s="51"/>
    </row>
    <row r="361">
      <c r="A361" s="49" t="s">
        <v>644</v>
      </c>
      <c r="B361" s="50"/>
      <c r="C361" s="50"/>
      <c r="D361" s="50">
        <f>countif('Copy of HAS_PELLET_LIST'!$A$2:$A$500,A361)</f>
        <v>0</v>
      </c>
      <c r="E361" s="50"/>
      <c r="F361" s="50">
        <f>countif('16s_samples_sequenced'!$A$2:$A$500,A361)</f>
        <v>0</v>
      </c>
      <c r="G361" s="51"/>
    </row>
    <row r="362">
      <c r="A362" s="49" t="s">
        <v>650</v>
      </c>
      <c r="B362" s="50"/>
      <c r="C362" s="50"/>
      <c r="D362" s="50">
        <f>countif('Copy of HAS_PELLET_LIST'!$A$2:$A$500,A362)</f>
        <v>0</v>
      </c>
      <c r="E362" s="50"/>
      <c r="F362" s="50">
        <f>countif('16s_samples_sequenced'!$A$2:$A$500,A362)</f>
        <v>0</v>
      </c>
      <c r="G362" s="51"/>
    </row>
    <row r="363">
      <c r="A363" s="49" t="s">
        <v>651</v>
      </c>
      <c r="B363" s="50"/>
      <c r="C363" s="50"/>
      <c r="D363" s="50">
        <f>countif('Copy of HAS_PELLET_LIST'!$A$2:$A$500,A363)</f>
        <v>0</v>
      </c>
      <c r="E363" s="50"/>
      <c r="F363" s="50">
        <f>countif('16s_samples_sequenced'!$A$2:$A$500,A363)</f>
        <v>0</v>
      </c>
      <c r="G363" s="51"/>
    </row>
    <row r="364">
      <c r="A364" s="49" t="s">
        <v>654</v>
      </c>
      <c r="B364" s="50"/>
      <c r="C364" s="50"/>
      <c r="D364" s="50">
        <f>countif('Copy of HAS_PELLET_LIST'!$A$2:$A$500,A364)</f>
        <v>0</v>
      </c>
      <c r="E364" s="50"/>
      <c r="F364" s="50">
        <f>countif('16s_samples_sequenced'!$A$2:$A$500,A364)</f>
        <v>0</v>
      </c>
      <c r="G364" s="51"/>
    </row>
    <row r="365">
      <c r="A365" s="49" t="s">
        <v>655</v>
      </c>
      <c r="B365" s="50"/>
      <c r="C365" s="50"/>
      <c r="D365" s="50">
        <f>countif('Copy of HAS_PELLET_LIST'!$A$2:$A$500,A365)</f>
        <v>0</v>
      </c>
      <c r="E365" s="50"/>
      <c r="F365" s="50">
        <f>countif('16s_samples_sequenced'!$A$2:$A$500,A365)</f>
        <v>0</v>
      </c>
      <c r="G365" s="51"/>
    </row>
    <row r="366">
      <c r="A366" s="49" t="s">
        <v>656</v>
      </c>
      <c r="B366" s="50"/>
      <c r="C366" s="50"/>
      <c r="D366" s="50">
        <f>countif('Copy of HAS_PELLET_LIST'!$A$2:$A$500,A366)</f>
        <v>0</v>
      </c>
      <c r="E366" s="50"/>
      <c r="F366" s="50">
        <f>countif('16s_samples_sequenced'!$A$2:$A$500,A366)</f>
        <v>0</v>
      </c>
      <c r="G366" s="51"/>
    </row>
    <row r="367">
      <c r="A367" s="49" t="s">
        <v>660</v>
      </c>
      <c r="B367" s="50"/>
      <c r="C367" s="50"/>
      <c r="D367" s="50">
        <f>countif('Copy of HAS_PELLET_LIST'!$A$2:$A$500,A367)</f>
        <v>0</v>
      </c>
      <c r="E367" s="50"/>
      <c r="F367" s="50">
        <f>countif('16s_samples_sequenced'!$A$2:$A$500,A367)</f>
        <v>0</v>
      </c>
      <c r="G367" s="51"/>
    </row>
    <row r="368">
      <c r="A368" s="49" t="s">
        <v>662</v>
      </c>
      <c r="B368" s="50"/>
      <c r="C368" s="50"/>
      <c r="D368" s="50">
        <f>countif('Copy of HAS_PELLET_LIST'!$A$2:$A$500,A368)</f>
        <v>0</v>
      </c>
      <c r="E368" s="50"/>
      <c r="F368" s="50">
        <f>countif('16s_samples_sequenced'!$A$2:$A$500,A368)</f>
        <v>0</v>
      </c>
      <c r="G368" s="51"/>
    </row>
    <row r="369">
      <c r="A369" s="49" t="s">
        <v>664</v>
      </c>
      <c r="B369" s="50"/>
      <c r="C369" s="50"/>
      <c r="D369" s="50">
        <f>countif('Copy of HAS_PELLET_LIST'!$A$2:$A$500,A369)</f>
        <v>0</v>
      </c>
      <c r="E369" s="50"/>
      <c r="F369" s="50">
        <f>countif('16s_samples_sequenced'!$A$2:$A$500,A369)</f>
        <v>0</v>
      </c>
      <c r="G369" s="51"/>
    </row>
    <row r="370">
      <c r="A370" s="49" t="s">
        <v>669</v>
      </c>
      <c r="B370" s="50"/>
      <c r="C370" s="50"/>
      <c r="D370" s="50">
        <f>countif('Copy of HAS_PELLET_LIST'!$A$2:$A$500,A370)</f>
        <v>0</v>
      </c>
      <c r="E370" s="50"/>
      <c r="F370" s="50">
        <f>countif('16s_samples_sequenced'!$A$2:$A$500,A370)</f>
        <v>0</v>
      </c>
      <c r="G370" s="51"/>
    </row>
    <row r="371">
      <c r="A371" s="49" t="s">
        <v>673</v>
      </c>
      <c r="B371" s="50"/>
      <c r="C371" s="50"/>
      <c r="D371" s="50">
        <f>countif('Copy of HAS_PELLET_LIST'!$A$2:$A$500,A371)</f>
        <v>0</v>
      </c>
      <c r="E371" s="50"/>
      <c r="F371" s="50">
        <f>countif('16s_samples_sequenced'!$A$2:$A$500,A371)</f>
        <v>0</v>
      </c>
      <c r="G371" s="51"/>
    </row>
    <row r="372">
      <c r="A372" s="49" t="s">
        <v>676</v>
      </c>
      <c r="B372" s="50"/>
      <c r="C372" s="50"/>
      <c r="D372" s="50">
        <f>countif('Copy of HAS_PELLET_LIST'!$A$2:$A$500,A372)</f>
        <v>0</v>
      </c>
      <c r="E372" s="50"/>
      <c r="F372" s="50">
        <f>countif('16s_samples_sequenced'!$A$2:$A$500,A372)</f>
        <v>0</v>
      </c>
      <c r="G372" s="51"/>
    </row>
    <row r="373">
      <c r="A373" s="49" t="s">
        <v>677</v>
      </c>
      <c r="B373" s="50"/>
      <c r="C373" s="50"/>
      <c r="D373" s="50">
        <f>countif('Copy of HAS_PELLET_LIST'!$A$2:$A$500,A373)</f>
        <v>0</v>
      </c>
      <c r="E373" s="50"/>
      <c r="F373" s="50">
        <f>countif('16s_samples_sequenced'!$A$2:$A$500,A373)</f>
        <v>0</v>
      </c>
      <c r="G373" s="51"/>
    </row>
    <row r="374">
      <c r="A374" s="49" t="s">
        <v>678</v>
      </c>
      <c r="B374" s="50"/>
      <c r="C374" s="50"/>
      <c r="D374" s="50">
        <f>countif('Copy of HAS_PELLET_LIST'!$A$2:$A$500,A374)</f>
        <v>0</v>
      </c>
      <c r="E374" s="50"/>
      <c r="F374" s="50">
        <f>countif('16s_samples_sequenced'!$A$2:$A$500,A374)</f>
        <v>0</v>
      </c>
      <c r="G374" s="51"/>
    </row>
    <row r="375">
      <c r="A375" s="49" t="s">
        <v>687</v>
      </c>
      <c r="B375" s="50"/>
      <c r="C375" s="50"/>
      <c r="D375" s="50">
        <f>countif('Copy of HAS_PELLET_LIST'!$A$2:$A$500,A375)</f>
        <v>0</v>
      </c>
      <c r="E375" s="50"/>
      <c r="F375" s="50">
        <f>countif('16s_samples_sequenced'!$A$2:$A$500,A375)</f>
        <v>0</v>
      </c>
      <c r="G375" s="51"/>
    </row>
    <row r="376">
      <c r="A376" s="49" t="s">
        <v>693</v>
      </c>
      <c r="B376" s="50"/>
      <c r="C376" s="50"/>
      <c r="D376" s="50">
        <f>countif('Copy of HAS_PELLET_LIST'!$A$2:$A$500,A376)</f>
        <v>0</v>
      </c>
      <c r="E376" s="50"/>
      <c r="F376" s="50">
        <f>countif('16s_samples_sequenced'!$A$2:$A$500,A376)</f>
        <v>0</v>
      </c>
      <c r="G376" s="51"/>
    </row>
    <row r="377">
      <c r="A377" s="49" t="s">
        <v>694</v>
      </c>
      <c r="B377" s="50"/>
      <c r="C377" s="50"/>
      <c r="D377" s="50">
        <f>countif('Copy of HAS_PELLET_LIST'!$A$2:$A$500,A377)</f>
        <v>0</v>
      </c>
      <c r="E377" s="50"/>
      <c r="F377" s="50">
        <f>countif('16s_samples_sequenced'!$A$2:$A$500,A377)</f>
        <v>0</v>
      </c>
      <c r="G377" s="51"/>
    </row>
    <row r="378">
      <c r="A378" s="49" t="s">
        <v>697</v>
      </c>
      <c r="B378" s="50"/>
      <c r="C378" s="50"/>
      <c r="D378" s="50">
        <f>countif('Copy of HAS_PELLET_LIST'!$A$2:$A$500,A378)</f>
        <v>0</v>
      </c>
      <c r="E378" s="50"/>
      <c r="F378" s="50">
        <f>countif('16s_samples_sequenced'!$A$2:$A$500,A378)</f>
        <v>0</v>
      </c>
      <c r="G378" s="51"/>
    </row>
    <row r="379">
      <c r="A379" s="49" t="s">
        <v>701</v>
      </c>
      <c r="B379" s="50"/>
      <c r="C379" s="50"/>
      <c r="D379" s="50">
        <f>countif('Copy of HAS_PELLET_LIST'!$A$2:$A$500,A379)</f>
        <v>0</v>
      </c>
      <c r="E379" s="50"/>
      <c r="F379" s="50">
        <f>countif('16s_samples_sequenced'!$A$2:$A$500,A379)</f>
        <v>0</v>
      </c>
      <c r="G379" s="51"/>
    </row>
    <row r="380">
      <c r="A380" s="49" t="s">
        <v>702</v>
      </c>
      <c r="B380" s="50"/>
      <c r="C380" s="50"/>
      <c r="D380" s="50">
        <f>countif('Copy of HAS_PELLET_LIST'!$A$2:$A$500,A380)</f>
        <v>0</v>
      </c>
      <c r="E380" s="50"/>
      <c r="F380" s="50">
        <f>countif('16s_samples_sequenced'!$A$2:$A$500,A380)</f>
        <v>0</v>
      </c>
      <c r="G380" s="51"/>
    </row>
    <row r="381">
      <c r="A381" s="49" t="s">
        <v>707</v>
      </c>
      <c r="B381" s="50"/>
      <c r="C381" s="50"/>
      <c r="D381" s="50">
        <f>countif('Copy of HAS_PELLET_LIST'!$A$2:$A$500,A381)</f>
        <v>0</v>
      </c>
      <c r="E381" s="50"/>
      <c r="F381" s="50">
        <f>countif('16s_samples_sequenced'!$A$2:$A$500,A381)</f>
        <v>0</v>
      </c>
      <c r="G381" s="51"/>
    </row>
    <row r="382">
      <c r="A382" s="49" t="s">
        <v>709</v>
      </c>
      <c r="B382" s="50"/>
      <c r="C382" s="50"/>
      <c r="D382" s="50">
        <f>countif('Copy of HAS_PELLET_LIST'!$A$2:$A$500,A382)</f>
        <v>0</v>
      </c>
      <c r="E382" s="50"/>
      <c r="F382" s="50">
        <f>countif('16s_samples_sequenced'!$A$2:$A$500,A382)</f>
        <v>0</v>
      </c>
      <c r="G382" s="51"/>
    </row>
    <row r="383">
      <c r="A383" s="49" t="s">
        <v>712</v>
      </c>
      <c r="B383" s="50"/>
      <c r="C383" s="50"/>
      <c r="D383" s="50">
        <f>countif('Copy of HAS_PELLET_LIST'!$A$2:$A$500,A383)</f>
        <v>0</v>
      </c>
      <c r="E383" s="50"/>
      <c r="F383" s="50">
        <f>countif('16s_samples_sequenced'!$A$2:$A$500,A383)</f>
        <v>0</v>
      </c>
      <c r="G383" s="51"/>
    </row>
    <row r="384">
      <c r="A384" s="49" t="s">
        <v>716</v>
      </c>
      <c r="B384" s="50"/>
      <c r="C384" s="50"/>
      <c r="D384" s="50">
        <f>countif('Copy of HAS_PELLET_LIST'!$A$2:$A$500,A384)</f>
        <v>0</v>
      </c>
      <c r="E384" s="50"/>
      <c r="F384" s="50">
        <f>countif('16s_samples_sequenced'!$A$2:$A$500,A384)</f>
        <v>0</v>
      </c>
      <c r="G384" s="51"/>
    </row>
    <row r="385">
      <c r="A385" s="49" t="s">
        <v>718</v>
      </c>
      <c r="B385" s="50"/>
      <c r="C385" s="50"/>
      <c r="D385" s="50">
        <f>countif('Copy of HAS_PELLET_LIST'!$A$2:$A$500,A385)</f>
        <v>0</v>
      </c>
      <c r="E385" s="50"/>
      <c r="F385" s="50">
        <f>countif('16s_samples_sequenced'!$A$2:$A$500,A385)</f>
        <v>0</v>
      </c>
      <c r="G385" s="51"/>
    </row>
    <row r="386">
      <c r="A386" s="49" t="s">
        <v>719</v>
      </c>
      <c r="B386" s="50"/>
      <c r="C386" s="50"/>
      <c r="D386" s="50">
        <f>countif('Copy of HAS_PELLET_LIST'!$A$2:$A$500,A386)</f>
        <v>0</v>
      </c>
      <c r="E386" s="50"/>
      <c r="F386" s="50">
        <f>countif('16s_samples_sequenced'!$A$2:$A$500,A386)</f>
        <v>0</v>
      </c>
      <c r="G386" s="51"/>
    </row>
    <row r="387">
      <c r="A387" s="49" t="s">
        <v>722</v>
      </c>
      <c r="B387" s="50"/>
      <c r="C387" s="50"/>
      <c r="D387" s="50">
        <f>countif('Copy of HAS_PELLET_LIST'!$A$2:$A$500,A387)</f>
        <v>0</v>
      </c>
      <c r="E387" s="50"/>
      <c r="F387" s="50">
        <f>countif('16s_samples_sequenced'!$A$2:$A$500,A387)</f>
        <v>0</v>
      </c>
      <c r="G387" s="51"/>
    </row>
    <row r="388">
      <c r="A388" s="49" t="s">
        <v>723</v>
      </c>
      <c r="B388" s="50"/>
      <c r="C388" s="50"/>
      <c r="D388" s="50">
        <f>countif('Copy of HAS_PELLET_LIST'!$A$2:$A$500,A388)</f>
        <v>0</v>
      </c>
      <c r="E388" s="50"/>
      <c r="F388" s="50">
        <f>countif('16s_samples_sequenced'!$A$2:$A$500,A388)</f>
        <v>0</v>
      </c>
      <c r="G388" s="51"/>
    </row>
    <row r="389">
      <c r="A389" s="49" t="s">
        <v>724</v>
      </c>
      <c r="B389" s="50"/>
      <c r="C389" s="50"/>
      <c r="D389" s="50">
        <f>countif('Copy of HAS_PELLET_LIST'!$A$2:$A$500,A389)</f>
        <v>0</v>
      </c>
      <c r="E389" s="50"/>
      <c r="F389" s="50">
        <f>countif('16s_samples_sequenced'!$A$2:$A$500,A389)</f>
        <v>0</v>
      </c>
      <c r="G389" s="51"/>
    </row>
    <row r="390">
      <c r="A390" s="49" t="s">
        <v>728</v>
      </c>
      <c r="B390" s="50"/>
      <c r="C390" s="50"/>
      <c r="D390" s="50">
        <f>countif('Copy of HAS_PELLET_LIST'!$A$2:$A$500,A390)</f>
        <v>0</v>
      </c>
      <c r="E390" s="50"/>
      <c r="F390" s="50">
        <f>countif('16s_samples_sequenced'!$A$2:$A$500,A390)</f>
        <v>0</v>
      </c>
      <c r="G390" s="51"/>
    </row>
    <row r="391">
      <c r="A391" s="49" t="s">
        <v>731</v>
      </c>
      <c r="B391" s="50"/>
      <c r="C391" s="50"/>
      <c r="D391" s="50">
        <f>countif('Copy of HAS_PELLET_LIST'!$A$2:$A$500,A391)</f>
        <v>0</v>
      </c>
      <c r="E391" s="50"/>
      <c r="F391" s="50">
        <f>countif('16s_samples_sequenced'!$A$2:$A$500,A391)</f>
        <v>0</v>
      </c>
      <c r="G391" s="51"/>
    </row>
    <row r="392">
      <c r="A392" s="49" t="s">
        <v>733</v>
      </c>
      <c r="B392" s="50"/>
      <c r="C392" s="50"/>
      <c r="D392" s="50">
        <f>countif('Copy of HAS_PELLET_LIST'!$A$2:$A$500,A392)</f>
        <v>0</v>
      </c>
      <c r="E392" s="50"/>
      <c r="F392" s="50">
        <f>countif('16s_samples_sequenced'!$A$2:$A$500,A392)</f>
        <v>0</v>
      </c>
      <c r="G392" s="51"/>
    </row>
    <row r="393">
      <c r="A393" s="49" t="s">
        <v>734</v>
      </c>
      <c r="B393" s="50"/>
      <c r="C393" s="50"/>
      <c r="D393" s="50">
        <f>countif('Copy of HAS_PELLET_LIST'!$A$2:$A$500,A393)</f>
        <v>0</v>
      </c>
      <c r="E393" s="50"/>
      <c r="F393" s="50">
        <f>countif('16s_samples_sequenced'!$A$2:$A$500,A393)</f>
        <v>0</v>
      </c>
      <c r="G393" s="51"/>
    </row>
    <row r="394">
      <c r="A394" s="49" t="s">
        <v>735</v>
      </c>
      <c r="B394" s="50"/>
      <c r="C394" s="50"/>
      <c r="D394" s="50">
        <f>countif('Copy of HAS_PELLET_LIST'!$A$2:$A$500,A394)</f>
        <v>0</v>
      </c>
      <c r="E394" s="50"/>
      <c r="F394" s="50">
        <f>countif('16s_samples_sequenced'!$A$2:$A$500,A394)</f>
        <v>0</v>
      </c>
      <c r="G394" s="51"/>
    </row>
    <row r="395">
      <c r="A395" s="49" t="s">
        <v>736</v>
      </c>
      <c r="B395" s="50"/>
      <c r="C395" s="50"/>
      <c r="D395" s="50">
        <f>countif('Copy of HAS_PELLET_LIST'!$A$2:$A$500,A395)</f>
        <v>0</v>
      </c>
      <c r="E395" s="50"/>
      <c r="F395" s="50">
        <f>countif('16s_samples_sequenced'!$A$2:$A$500,A395)</f>
        <v>0</v>
      </c>
      <c r="G395" s="51"/>
    </row>
    <row r="396">
      <c r="A396" s="49" t="s">
        <v>737</v>
      </c>
      <c r="B396" s="50"/>
      <c r="C396" s="50"/>
      <c r="D396" s="50">
        <f>countif('Copy of HAS_PELLET_LIST'!$A$2:$A$500,A396)</f>
        <v>0</v>
      </c>
      <c r="E396" s="50"/>
      <c r="F396" s="50">
        <f>countif('16s_samples_sequenced'!$A$2:$A$500,A396)</f>
        <v>0</v>
      </c>
      <c r="G396" s="51"/>
    </row>
    <row r="397">
      <c r="A397" s="49" t="s">
        <v>742</v>
      </c>
      <c r="B397" s="50"/>
      <c r="C397" s="50"/>
      <c r="D397" s="50">
        <f>countif('Copy of HAS_PELLET_LIST'!$A$2:$A$500,A397)</f>
        <v>0</v>
      </c>
      <c r="E397" s="50"/>
      <c r="F397" s="50">
        <f>countif('16s_samples_sequenced'!$A$2:$A$500,A397)</f>
        <v>0</v>
      </c>
      <c r="G397" s="51"/>
    </row>
    <row r="398">
      <c r="A398" s="49" t="s">
        <v>743</v>
      </c>
      <c r="B398" s="50"/>
      <c r="C398" s="50"/>
      <c r="D398" s="50">
        <f>countif('Copy of HAS_PELLET_LIST'!$A$2:$A$500,A398)</f>
        <v>1</v>
      </c>
      <c r="E398" s="50"/>
      <c r="F398" s="50">
        <f>countif('16s_samples_sequenced'!$A$2:$A$500,A398)</f>
        <v>0</v>
      </c>
      <c r="G398" s="51"/>
    </row>
    <row r="399">
      <c r="A399" s="49" t="s">
        <v>744</v>
      </c>
      <c r="B399" s="50"/>
      <c r="C399" s="50"/>
      <c r="D399" s="50">
        <f>countif('Copy of HAS_PELLET_LIST'!$A$2:$A$500,A399)</f>
        <v>1</v>
      </c>
      <c r="E399" s="50"/>
      <c r="F399" s="50">
        <f>countif('16s_samples_sequenced'!$A$2:$A$500,A399)</f>
        <v>0</v>
      </c>
      <c r="G399" s="51"/>
    </row>
    <row r="400">
      <c r="A400" s="49" t="s">
        <v>745</v>
      </c>
      <c r="B400" s="50"/>
      <c r="C400" s="50"/>
      <c r="D400" s="50">
        <f>countif('Copy of HAS_PELLET_LIST'!$A$2:$A$500,A400)</f>
        <v>0</v>
      </c>
      <c r="E400" s="50"/>
      <c r="F400" s="50">
        <f>countif('16s_samples_sequenced'!$A$2:$A$500,A400)</f>
        <v>0</v>
      </c>
      <c r="G400" s="51"/>
    </row>
    <row r="401">
      <c r="A401" s="49" t="s">
        <v>746</v>
      </c>
      <c r="B401" s="50"/>
      <c r="C401" s="50"/>
      <c r="D401" s="50">
        <f>countif('Copy of HAS_PELLET_LIST'!$A$2:$A$500,A401)</f>
        <v>1</v>
      </c>
      <c r="E401" s="50"/>
      <c r="F401" s="50">
        <f>countif('16s_samples_sequenced'!$A$2:$A$500,A401)</f>
        <v>0</v>
      </c>
      <c r="G401" s="51"/>
    </row>
    <row r="402">
      <c r="A402" s="49" t="s">
        <v>747</v>
      </c>
      <c r="B402" s="50"/>
      <c r="C402" s="50"/>
      <c r="D402" s="50">
        <f>countif('Copy of HAS_PELLET_LIST'!$A$2:$A$500,A402)</f>
        <v>1</v>
      </c>
      <c r="E402" s="50"/>
      <c r="F402" s="50">
        <f>countif('16s_samples_sequenced'!$A$2:$A$500,A402)</f>
        <v>0</v>
      </c>
      <c r="G402" s="51"/>
    </row>
    <row r="403">
      <c r="A403" s="49" t="s">
        <v>748</v>
      </c>
      <c r="B403" s="50"/>
      <c r="C403" s="50"/>
      <c r="D403" s="50">
        <f>countif('Copy of HAS_PELLET_LIST'!$A$2:$A$500,A403)</f>
        <v>0</v>
      </c>
      <c r="E403" s="50"/>
      <c r="F403" s="50">
        <f>countif('16s_samples_sequenced'!$A$2:$A$500,A403)</f>
        <v>0</v>
      </c>
      <c r="G403" s="51"/>
    </row>
    <row r="404">
      <c r="A404" s="49" t="s">
        <v>756</v>
      </c>
      <c r="B404" s="50"/>
      <c r="C404" s="50"/>
      <c r="D404" s="50">
        <f>countif('Copy of HAS_PELLET_LIST'!$A$2:$A$500,A404)</f>
        <v>1</v>
      </c>
      <c r="E404" s="50"/>
      <c r="F404" s="50">
        <f>countif('16s_samples_sequenced'!$A$2:$A$500,A404)</f>
        <v>0</v>
      </c>
      <c r="G404" s="51"/>
    </row>
    <row r="405">
      <c r="A405" s="49" t="s">
        <v>761</v>
      </c>
      <c r="B405" s="50"/>
      <c r="C405" s="50"/>
      <c r="D405" s="50">
        <f>countif('Copy of HAS_PELLET_LIST'!$A$2:$A$500,A405)</f>
        <v>1</v>
      </c>
      <c r="E405" s="50"/>
      <c r="F405" s="50">
        <f>countif('16s_samples_sequenced'!$A$2:$A$500,A405)</f>
        <v>0</v>
      </c>
      <c r="G405" s="51"/>
    </row>
    <row r="406">
      <c r="A406" s="49" t="s">
        <v>765</v>
      </c>
      <c r="B406" s="50"/>
      <c r="C406" s="50"/>
      <c r="D406" s="50">
        <f>countif('Copy of HAS_PELLET_LIST'!$A$2:$A$500,A406)</f>
        <v>0</v>
      </c>
      <c r="E406" s="50"/>
      <c r="F406" s="50">
        <f>countif('16s_samples_sequenced'!$A$2:$A$500,A406)</f>
        <v>0</v>
      </c>
      <c r="G406" s="51"/>
    </row>
    <row r="407">
      <c r="A407" s="49" t="s">
        <v>767</v>
      </c>
      <c r="B407" s="50"/>
      <c r="C407" s="50"/>
      <c r="D407" s="50">
        <f>countif('Copy of HAS_PELLET_LIST'!$A$2:$A$500,A407)</f>
        <v>0</v>
      </c>
      <c r="E407" s="50"/>
      <c r="F407" s="50">
        <f>countif('16s_samples_sequenced'!$A$2:$A$500,A407)</f>
        <v>0</v>
      </c>
      <c r="G407" s="51"/>
    </row>
    <row r="408">
      <c r="A408" s="49" t="s">
        <v>768</v>
      </c>
      <c r="B408" s="50"/>
      <c r="C408" s="50"/>
      <c r="D408" s="50">
        <f>countif('Copy of HAS_PELLET_LIST'!$A$2:$A$500,A408)</f>
        <v>0</v>
      </c>
      <c r="E408" s="50"/>
      <c r="F408" s="50">
        <f>countif('16s_samples_sequenced'!$A$2:$A$500,A408)</f>
        <v>0</v>
      </c>
      <c r="G408" s="51"/>
    </row>
    <row r="409">
      <c r="A409" s="49" t="s">
        <v>777</v>
      </c>
      <c r="B409" s="50"/>
      <c r="C409" s="50"/>
      <c r="D409" s="50">
        <f>countif('Copy of HAS_PELLET_LIST'!$A$2:$A$500,A409)</f>
        <v>1</v>
      </c>
      <c r="E409" s="50"/>
      <c r="F409" s="50">
        <f>countif('16s_samples_sequenced'!$A$2:$A$500,A409)</f>
        <v>0</v>
      </c>
      <c r="G409" s="51"/>
    </row>
    <row r="410">
      <c r="A410" s="49" t="s">
        <v>781</v>
      </c>
      <c r="B410" s="50"/>
      <c r="C410" s="50"/>
      <c r="D410" s="50">
        <f>countif('Copy of HAS_PELLET_LIST'!$A$2:$A$500,A410)</f>
        <v>1</v>
      </c>
      <c r="E410" s="50"/>
      <c r="F410" s="50">
        <f>countif('16s_samples_sequenced'!$A$2:$A$500,A410)</f>
        <v>0</v>
      </c>
      <c r="G410" s="51"/>
    </row>
    <row r="411">
      <c r="A411" s="49" t="s">
        <v>783</v>
      </c>
      <c r="B411" s="50"/>
      <c r="C411" s="50"/>
      <c r="D411" s="50">
        <f>countif('Copy of HAS_PELLET_LIST'!$A$2:$A$500,A411)</f>
        <v>1</v>
      </c>
      <c r="E411" s="50"/>
      <c r="F411" s="50">
        <f>countif('16s_samples_sequenced'!$A$2:$A$500,A411)</f>
        <v>0</v>
      </c>
      <c r="G411" s="51"/>
    </row>
    <row r="412">
      <c r="A412" s="49" t="s">
        <v>784</v>
      </c>
      <c r="B412" s="50"/>
      <c r="C412" s="50"/>
      <c r="D412" s="50">
        <f>countif('Copy of HAS_PELLET_LIST'!$A$2:$A$500,A412)</f>
        <v>0</v>
      </c>
      <c r="E412" s="50"/>
      <c r="F412" s="50">
        <f>countif('16s_samples_sequenced'!$A$2:$A$500,A412)</f>
        <v>0</v>
      </c>
      <c r="G412" s="51"/>
    </row>
    <row r="413">
      <c r="A413" s="49" t="s">
        <v>785</v>
      </c>
      <c r="B413" s="50"/>
      <c r="C413" s="50"/>
      <c r="D413" s="50">
        <f>countif('Copy of HAS_PELLET_LIST'!$A$2:$A$500,A413)</f>
        <v>1</v>
      </c>
      <c r="E413" s="50"/>
      <c r="F413" s="50">
        <f>countif('16s_samples_sequenced'!$A$2:$A$500,A413)</f>
        <v>0</v>
      </c>
      <c r="G413" s="51"/>
    </row>
    <row r="414">
      <c r="A414" s="49" t="s">
        <v>790</v>
      </c>
      <c r="B414" s="50"/>
      <c r="C414" s="50"/>
      <c r="D414" s="50">
        <f>countif('Copy of HAS_PELLET_LIST'!$A$2:$A$500,A414)</f>
        <v>0</v>
      </c>
      <c r="E414" s="50"/>
      <c r="F414" s="50">
        <f>countif('16s_samples_sequenced'!$A$2:$A$500,A414)</f>
        <v>0</v>
      </c>
      <c r="G414" s="51"/>
    </row>
    <row r="415">
      <c r="A415" s="49" t="s">
        <v>792</v>
      </c>
      <c r="B415" s="50"/>
      <c r="C415" s="50"/>
      <c r="D415" s="50">
        <f>countif('Copy of HAS_PELLET_LIST'!$A$2:$A$500,A415)</f>
        <v>1</v>
      </c>
      <c r="E415" s="50"/>
      <c r="F415" s="50">
        <f>countif('16s_samples_sequenced'!$A$2:$A$500,A415)</f>
        <v>0</v>
      </c>
      <c r="G415" s="51"/>
    </row>
    <row r="416">
      <c r="A416" s="49" t="s">
        <v>795</v>
      </c>
      <c r="B416" s="50"/>
      <c r="C416" s="50"/>
      <c r="D416" s="50">
        <f>countif('Copy of HAS_PELLET_LIST'!$A$2:$A$500,A416)</f>
        <v>1</v>
      </c>
      <c r="E416" s="50"/>
      <c r="F416" s="50">
        <f>countif('16s_samples_sequenced'!$A$2:$A$500,A416)</f>
        <v>0</v>
      </c>
      <c r="G416" s="51"/>
    </row>
    <row r="417">
      <c r="A417" s="49" t="s">
        <v>797</v>
      </c>
      <c r="B417" s="50"/>
      <c r="C417" s="50"/>
      <c r="D417" s="50">
        <f>countif('Copy of HAS_PELLET_LIST'!$A$2:$A$500,A417)</f>
        <v>1</v>
      </c>
      <c r="E417" s="50"/>
      <c r="F417" s="50">
        <f>countif('16s_samples_sequenced'!$A$2:$A$500,A417)</f>
        <v>0</v>
      </c>
      <c r="G417" s="51"/>
    </row>
    <row r="418">
      <c r="A418" s="49" t="s">
        <v>799</v>
      </c>
      <c r="B418" s="50"/>
      <c r="C418" s="50"/>
      <c r="D418" s="50">
        <f>countif('Copy of HAS_PELLET_LIST'!$A$2:$A$500,A418)</f>
        <v>1</v>
      </c>
      <c r="E418" s="50"/>
      <c r="F418" s="50">
        <f>countif('16s_samples_sequenced'!$A$2:$A$500,A418)</f>
        <v>0</v>
      </c>
      <c r="G418" s="51"/>
    </row>
    <row r="419">
      <c r="A419" s="49" t="s">
        <v>800</v>
      </c>
      <c r="B419" s="50"/>
      <c r="C419" s="50"/>
      <c r="D419" s="50">
        <f>countif('Copy of HAS_PELLET_LIST'!$A$2:$A$500,A419)</f>
        <v>0</v>
      </c>
      <c r="E419" s="50"/>
      <c r="F419" s="50">
        <f>countif('16s_samples_sequenced'!$A$2:$A$500,A419)</f>
        <v>0</v>
      </c>
      <c r="G419" s="51"/>
    </row>
    <row r="420">
      <c r="A420" s="49" t="s">
        <v>801</v>
      </c>
      <c r="B420" s="50"/>
      <c r="C420" s="50"/>
      <c r="D420" s="50">
        <f>countif('Copy of HAS_PELLET_LIST'!$A$2:$A$500,A420)</f>
        <v>1</v>
      </c>
      <c r="E420" s="50"/>
      <c r="F420" s="50">
        <f>countif('16s_samples_sequenced'!$A$2:$A$500,A420)</f>
        <v>0</v>
      </c>
      <c r="G420" s="51"/>
    </row>
    <row r="421">
      <c r="A421" s="49" t="s">
        <v>802</v>
      </c>
      <c r="B421" s="50"/>
      <c r="C421" s="50"/>
      <c r="D421" s="50">
        <f>countif('Copy of HAS_PELLET_LIST'!$A$2:$A$500,A421)</f>
        <v>1</v>
      </c>
      <c r="E421" s="50"/>
      <c r="F421" s="50">
        <f>countif('16s_samples_sequenced'!$A$2:$A$500,A421)</f>
        <v>0</v>
      </c>
      <c r="G421" s="51"/>
    </row>
    <row r="422">
      <c r="A422" s="49" t="s">
        <v>804</v>
      </c>
      <c r="B422" s="50"/>
      <c r="C422" s="50"/>
      <c r="D422" s="50">
        <f>countif('Copy of HAS_PELLET_LIST'!$A$2:$A$500,A422)</f>
        <v>1</v>
      </c>
      <c r="E422" s="50"/>
      <c r="F422" s="50">
        <f>countif('16s_samples_sequenced'!$A$2:$A$500,A422)</f>
        <v>0</v>
      </c>
      <c r="G422" s="51"/>
    </row>
    <row r="423">
      <c r="A423" s="49" t="s">
        <v>805</v>
      </c>
      <c r="B423" s="50"/>
      <c r="C423" s="50"/>
      <c r="D423" s="50">
        <f>countif('Copy of HAS_PELLET_LIST'!$A$2:$A$500,A423)</f>
        <v>0</v>
      </c>
      <c r="E423" s="50"/>
      <c r="F423" s="50">
        <f>countif('16s_samples_sequenced'!$A$2:$A$500,A423)</f>
        <v>0</v>
      </c>
      <c r="G423" s="51"/>
    </row>
    <row r="424">
      <c r="A424" s="49" t="s">
        <v>808</v>
      </c>
      <c r="B424" s="50"/>
      <c r="C424" s="50"/>
      <c r="D424" s="50">
        <f>countif('Copy of HAS_PELLET_LIST'!$A$2:$A$500,A424)</f>
        <v>0</v>
      </c>
      <c r="E424" s="50"/>
      <c r="F424" s="50">
        <f>countif('16s_samples_sequenced'!$A$2:$A$500,A424)</f>
        <v>0</v>
      </c>
      <c r="G424" s="51"/>
    </row>
    <row r="425">
      <c r="A425" s="49" t="s">
        <v>812</v>
      </c>
      <c r="B425" s="50"/>
      <c r="C425" s="50"/>
      <c r="D425" s="50">
        <f>countif('Copy of HAS_PELLET_LIST'!$A$2:$A$500,A425)</f>
        <v>0</v>
      </c>
      <c r="E425" s="50"/>
      <c r="F425" s="50">
        <f>countif('16s_samples_sequenced'!$A$2:$A$500,A425)</f>
        <v>0</v>
      </c>
      <c r="G425" s="51"/>
    </row>
    <row r="426">
      <c r="A426" s="49" t="s">
        <v>813</v>
      </c>
      <c r="B426" s="50"/>
      <c r="C426" s="50"/>
      <c r="D426" s="50">
        <f>countif('Copy of HAS_PELLET_LIST'!$A$2:$A$500,A426)</f>
        <v>1</v>
      </c>
      <c r="E426" s="50"/>
      <c r="F426" s="50">
        <f>countif('16s_samples_sequenced'!$A$2:$A$500,A426)</f>
        <v>0</v>
      </c>
      <c r="G426" s="51"/>
    </row>
    <row r="427">
      <c r="A427" s="49" t="s">
        <v>814</v>
      </c>
      <c r="B427" s="50"/>
      <c r="C427" s="50"/>
      <c r="D427" s="50">
        <f>countif('Copy of HAS_PELLET_LIST'!$A$2:$A$500,A427)</f>
        <v>0</v>
      </c>
      <c r="E427" s="50"/>
      <c r="F427" s="50">
        <f>countif('16s_samples_sequenced'!$A$2:$A$500,A427)</f>
        <v>0</v>
      </c>
      <c r="G427" s="51"/>
    </row>
    <row r="428">
      <c r="A428" s="49" t="s">
        <v>816</v>
      </c>
      <c r="B428" s="50"/>
      <c r="C428" s="50"/>
      <c r="D428" s="50">
        <f>countif('Copy of HAS_PELLET_LIST'!$A$2:$A$500,A428)</f>
        <v>0</v>
      </c>
      <c r="E428" s="50"/>
      <c r="F428" s="50">
        <f>countif('16s_samples_sequenced'!$A$2:$A$500,A428)</f>
        <v>0</v>
      </c>
      <c r="G428" s="51"/>
    </row>
    <row r="429">
      <c r="A429" s="49" t="s">
        <v>818</v>
      </c>
      <c r="B429" s="50"/>
      <c r="C429" s="50"/>
      <c r="D429" s="50">
        <f>countif('Copy of HAS_PELLET_LIST'!$A$2:$A$500,A429)</f>
        <v>1</v>
      </c>
      <c r="E429" s="50"/>
      <c r="F429" s="50">
        <f>countif('16s_samples_sequenced'!$A$2:$A$500,A429)</f>
        <v>0</v>
      </c>
      <c r="G429" s="51"/>
    </row>
    <row r="430">
      <c r="A430" s="49" t="s">
        <v>823</v>
      </c>
      <c r="B430" s="50"/>
      <c r="C430" s="50"/>
      <c r="D430" s="50">
        <f>countif('Copy of HAS_PELLET_LIST'!$A$2:$A$500,A430)</f>
        <v>1</v>
      </c>
      <c r="E430" s="50"/>
      <c r="F430" s="50">
        <f>countif('16s_samples_sequenced'!$A$2:$A$500,A430)</f>
        <v>0</v>
      </c>
      <c r="G430" s="51"/>
    </row>
    <row r="431">
      <c r="A431" s="49" t="s">
        <v>829</v>
      </c>
      <c r="B431" s="50"/>
      <c r="C431" s="50"/>
      <c r="D431" s="50">
        <f>countif('Copy of HAS_PELLET_LIST'!$A$2:$A$500,A431)</f>
        <v>1</v>
      </c>
      <c r="E431" s="50"/>
      <c r="F431" s="50">
        <f>countif('16s_samples_sequenced'!$A$2:$A$500,A431)</f>
        <v>0</v>
      </c>
      <c r="G431" s="51"/>
    </row>
    <row r="432">
      <c r="A432" s="49" t="s">
        <v>830</v>
      </c>
      <c r="B432" s="50"/>
      <c r="C432" s="50"/>
      <c r="D432" s="50">
        <f>countif('Copy of HAS_PELLET_LIST'!$A$2:$A$500,A432)</f>
        <v>0</v>
      </c>
      <c r="E432" s="50"/>
      <c r="F432" s="50">
        <f>countif('16s_samples_sequenced'!$A$2:$A$500,A432)</f>
        <v>0</v>
      </c>
      <c r="G432" s="51"/>
    </row>
    <row r="433">
      <c r="A433" s="49" t="s">
        <v>835</v>
      </c>
      <c r="B433" s="50"/>
      <c r="C433" s="50"/>
      <c r="D433" s="50">
        <f>countif('Copy of HAS_PELLET_LIST'!$A$2:$A$500,A433)</f>
        <v>1</v>
      </c>
      <c r="E433" s="50"/>
      <c r="F433" s="50">
        <f>countif('16s_samples_sequenced'!$A$2:$A$500,A433)</f>
        <v>0</v>
      </c>
      <c r="G433" s="51"/>
    </row>
    <row r="434">
      <c r="A434" s="49" t="s">
        <v>836</v>
      </c>
      <c r="B434" s="50"/>
      <c r="C434" s="50"/>
      <c r="D434" s="50">
        <f>countif('Copy of HAS_PELLET_LIST'!$A$2:$A$500,A434)</f>
        <v>0</v>
      </c>
      <c r="E434" s="50"/>
      <c r="F434" s="50">
        <f>countif('16s_samples_sequenced'!$A$2:$A$500,A434)</f>
        <v>0</v>
      </c>
      <c r="G434" s="51"/>
    </row>
    <row r="435">
      <c r="A435" s="49" t="s">
        <v>837</v>
      </c>
      <c r="B435" s="50"/>
      <c r="C435" s="50"/>
      <c r="D435" s="50">
        <f>countif('Copy of HAS_PELLET_LIST'!$A$2:$A$500,A435)</f>
        <v>0</v>
      </c>
      <c r="E435" s="50"/>
      <c r="F435" s="50">
        <f>countif('16s_samples_sequenced'!$A$2:$A$500,A435)</f>
        <v>0</v>
      </c>
      <c r="G435" s="51"/>
    </row>
    <row r="436">
      <c r="A436" s="49" t="s">
        <v>838</v>
      </c>
      <c r="B436" s="50"/>
      <c r="C436" s="50"/>
      <c r="D436" s="50">
        <f>countif('Copy of HAS_PELLET_LIST'!$A$2:$A$500,A436)</f>
        <v>0</v>
      </c>
      <c r="E436" s="50"/>
      <c r="F436" s="50">
        <f>countif('16s_samples_sequenced'!$A$2:$A$500,A436)</f>
        <v>0</v>
      </c>
      <c r="G436" s="51"/>
    </row>
  </sheetData>
  <autoFilter ref="$A$1:$AB$436"/>
  <hyperlinks>
    <hyperlink r:id="rId1" ref="A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13" width="11.71"/>
  </cols>
  <sheetData>
    <row r="1">
      <c r="A1" s="52" t="s">
        <v>1094</v>
      </c>
      <c r="B1" s="53">
        <v>1.0</v>
      </c>
      <c r="C1" s="53">
        <v>2.0</v>
      </c>
      <c r="D1" s="53">
        <v>3.0</v>
      </c>
      <c r="E1" s="53">
        <v>4.0</v>
      </c>
      <c r="F1" s="53">
        <v>5.0</v>
      </c>
      <c r="G1" s="53">
        <v>6.0</v>
      </c>
      <c r="H1" s="53">
        <v>7.0</v>
      </c>
      <c r="I1" s="53">
        <v>8.0</v>
      </c>
      <c r="J1" s="53">
        <v>9.0</v>
      </c>
      <c r="K1" s="53">
        <v>10.0</v>
      </c>
      <c r="L1" s="53">
        <v>11.0</v>
      </c>
      <c r="M1" s="53">
        <v>12.0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3" t="s">
        <v>396</v>
      </c>
      <c r="B2" s="55" t="s">
        <v>1096</v>
      </c>
      <c r="C2" s="55" t="s">
        <v>1097</v>
      </c>
      <c r="D2" s="56" t="s">
        <v>1098</v>
      </c>
      <c r="E2" s="56" t="s">
        <v>1099</v>
      </c>
      <c r="F2" s="55" t="s">
        <v>1100</v>
      </c>
      <c r="G2" s="56" t="s">
        <v>1101</v>
      </c>
      <c r="H2" s="56" t="s">
        <v>1102</v>
      </c>
      <c r="I2" s="55" t="s">
        <v>1103</v>
      </c>
      <c r="J2" s="56" t="s">
        <v>1104</v>
      </c>
      <c r="K2" s="56" t="s">
        <v>1105</v>
      </c>
      <c r="L2" s="55" t="s">
        <v>1106</v>
      </c>
      <c r="M2" s="56" t="s">
        <v>1107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3" t="s">
        <v>402</v>
      </c>
      <c r="B3" s="57" t="s">
        <v>1108</v>
      </c>
      <c r="C3" s="57" t="s">
        <v>1109</v>
      </c>
      <c r="D3" s="57" t="s">
        <v>1110</v>
      </c>
      <c r="E3" s="57" t="s">
        <v>1111</v>
      </c>
      <c r="F3" s="57" t="s">
        <v>1112</v>
      </c>
      <c r="G3" s="57" t="s">
        <v>1113</v>
      </c>
      <c r="H3" s="57" t="s">
        <v>1114</v>
      </c>
      <c r="I3" s="57" t="s">
        <v>1115</v>
      </c>
      <c r="J3" s="57" t="s">
        <v>1116</v>
      </c>
      <c r="K3" s="57" t="s">
        <v>1117</v>
      </c>
      <c r="L3" s="57" t="s">
        <v>1118</v>
      </c>
      <c r="M3" s="57" t="s">
        <v>1119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3" t="s">
        <v>28</v>
      </c>
      <c r="B4" s="56" t="s">
        <v>1120</v>
      </c>
      <c r="C4" s="56" t="s">
        <v>1121</v>
      </c>
      <c r="D4" s="56" t="s">
        <v>1122</v>
      </c>
      <c r="E4" s="56" t="s">
        <v>1123</v>
      </c>
      <c r="F4" s="56" t="s">
        <v>1124</v>
      </c>
      <c r="G4" s="56" t="s">
        <v>1125</v>
      </c>
      <c r="H4" s="56" t="s">
        <v>1126</v>
      </c>
      <c r="I4" s="56" t="s">
        <v>1127</v>
      </c>
      <c r="J4" s="56" t="s">
        <v>1128</v>
      </c>
      <c r="K4" s="56" t="s">
        <v>1129</v>
      </c>
      <c r="L4" s="56" t="s">
        <v>1130</v>
      </c>
      <c r="M4" s="56" t="s">
        <v>1131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3" t="s">
        <v>113</v>
      </c>
      <c r="B5" s="57" t="s">
        <v>1132</v>
      </c>
      <c r="C5" s="57" t="s">
        <v>1133</v>
      </c>
      <c r="D5" s="57" t="s">
        <v>1134</v>
      </c>
      <c r="E5" s="57" t="s">
        <v>1135</v>
      </c>
      <c r="F5" s="57" t="s">
        <v>1136</v>
      </c>
      <c r="G5" s="57" t="s">
        <v>1137</v>
      </c>
      <c r="H5" s="57" t="s">
        <v>1138</v>
      </c>
      <c r="I5" s="57" t="s">
        <v>1139</v>
      </c>
      <c r="J5" s="57" t="s">
        <v>1140</v>
      </c>
      <c r="K5" s="57" t="s">
        <v>1141</v>
      </c>
      <c r="L5" s="57" t="s">
        <v>1142</v>
      </c>
      <c r="M5" s="57" t="s">
        <v>1143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3" t="s">
        <v>607</v>
      </c>
      <c r="B6" s="55" t="s">
        <v>1144</v>
      </c>
      <c r="C6" s="55" t="s">
        <v>1145</v>
      </c>
      <c r="D6" s="55" t="s">
        <v>1146</v>
      </c>
      <c r="E6" s="55" t="s">
        <v>1147</v>
      </c>
      <c r="F6" s="55" t="s">
        <v>1148</v>
      </c>
      <c r="G6" s="55" t="s">
        <v>1149</v>
      </c>
      <c r="H6" s="55" t="s">
        <v>1150</v>
      </c>
      <c r="I6" s="55" t="s">
        <v>1151</v>
      </c>
      <c r="J6" s="55" t="s">
        <v>1152</v>
      </c>
      <c r="K6" s="55" t="s">
        <v>1153</v>
      </c>
      <c r="L6" s="55" t="s">
        <v>1154</v>
      </c>
      <c r="M6" s="55" t="s">
        <v>1155</v>
      </c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3" t="s">
        <v>930</v>
      </c>
      <c r="B7" s="57" t="s">
        <v>1156</v>
      </c>
      <c r="C7" s="57" t="s">
        <v>1157</v>
      </c>
      <c r="D7" s="57" t="s">
        <v>1158</v>
      </c>
      <c r="E7" s="57" t="s">
        <v>1159</v>
      </c>
      <c r="F7" s="57" t="s">
        <v>1160</v>
      </c>
      <c r="G7" s="57" t="s">
        <v>1161</v>
      </c>
      <c r="H7" s="57" t="s">
        <v>1162</v>
      </c>
      <c r="I7" s="57" t="s">
        <v>1163</v>
      </c>
      <c r="J7" s="57" t="s">
        <v>1164</v>
      </c>
      <c r="K7" s="57" t="s">
        <v>1165</v>
      </c>
      <c r="L7" s="57" t="s">
        <v>1166</v>
      </c>
      <c r="M7" s="57" t="s">
        <v>1167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3" t="s">
        <v>1076</v>
      </c>
      <c r="B8" s="55" t="s">
        <v>1168</v>
      </c>
      <c r="C8" s="55" t="s">
        <v>1169</v>
      </c>
      <c r="D8" s="55" t="s">
        <v>1170</v>
      </c>
      <c r="E8" s="55" t="s">
        <v>1171</v>
      </c>
      <c r="F8" s="55" t="s">
        <v>1172</v>
      </c>
      <c r="G8" s="55" t="s">
        <v>1173</v>
      </c>
      <c r="H8" s="55" t="s">
        <v>1174</v>
      </c>
      <c r="I8" s="55" t="s">
        <v>1175</v>
      </c>
      <c r="J8" s="55" t="s">
        <v>1176</v>
      </c>
      <c r="K8" s="55" t="s">
        <v>1177</v>
      </c>
      <c r="L8" s="55" t="s">
        <v>1178</v>
      </c>
      <c r="M8" s="55" t="s">
        <v>1179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3" t="s">
        <v>1180</v>
      </c>
      <c r="B9" s="57" t="s">
        <v>1181</v>
      </c>
      <c r="C9" s="57" t="s">
        <v>1182</v>
      </c>
      <c r="D9" s="57" t="s">
        <v>1183</v>
      </c>
      <c r="E9" s="57" t="s">
        <v>1184</v>
      </c>
      <c r="F9" s="57" t="s">
        <v>1185</v>
      </c>
      <c r="G9" s="57" t="s">
        <v>1186</v>
      </c>
      <c r="H9" s="57" t="s">
        <v>1187</v>
      </c>
      <c r="I9" s="57" t="s">
        <v>1188</v>
      </c>
      <c r="J9" s="57" t="s">
        <v>1189</v>
      </c>
      <c r="K9" s="57" t="s">
        <v>1190</v>
      </c>
      <c r="L9" s="57" t="s">
        <v>1191</v>
      </c>
      <c r="M9" s="57" t="s">
        <v>1192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2" t="s">
        <v>1012</v>
      </c>
      <c r="B11" s="53">
        <v>1.0</v>
      </c>
      <c r="C11" s="53">
        <v>2.0</v>
      </c>
      <c r="D11" s="53">
        <v>3.0</v>
      </c>
      <c r="E11" s="53">
        <v>4.0</v>
      </c>
      <c r="F11" s="53">
        <v>5.0</v>
      </c>
      <c r="G11" s="53">
        <v>6.0</v>
      </c>
      <c r="H11" s="53">
        <v>7.0</v>
      </c>
      <c r="I11" s="53">
        <v>8.0</v>
      </c>
      <c r="J11" s="53">
        <v>9.0</v>
      </c>
      <c r="K11" s="53">
        <v>10.0</v>
      </c>
      <c r="L11" s="53">
        <v>11.0</v>
      </c>
      <c r="M11" s="53">
        <v>12.0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3" t="s">
        <v>396</v>
      </c>
      <c r="B12" s="55" t="s">
        <v>1193</v>
      </c>
      <c r="C12" s="55" t="s">
        <v>1194</v>
      </c>
      <c r="D12" s="55" t="s">
        <v>1195</v>
      </c>
      <c r="E12" s="55" t="s">
        <v>1196</v>
      </c>
      <c r="F12" s="55" t="s">
        <v>1197</v>
      </c>
      <c r="G12" s="55" t="s">
        <v>1198</v>
      </c>
      <c r="H12" s="55" t="s">
        <v>1199</v>
      </c>
      <c r="I12" s="55" t="s">
        <v>1200</v>
      </c>
      <c r="J12" s="55" t="s">
        <v>1201</v>
      </c>
      <c r="K12" s="55" t="s">
        <v>1202</v>
      </c>
      <c r="L12" s="55" t="s">
        <v>1203</v>
      </c>
      <c r="M12" s="55" t="s">
        <v>1204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3" t="s">
        <v>402</v>
      </c>
      <c r="B13" s="57" t="s">
        <v>1205</v>
      </c>
      <c r="C13" s="57" t="s">
        <v>1206</v>
      </c>
      <c r="D13" s="57" t="s">
        <v>1207</v>
      </c>
      <c r="E13" s="57" t="s">
        <v>1208</v>
      </c>
      <c r="F13" s="57" t="s">
        <v>1209</v>
      </c>
      <c r="G13" s="57" t="s">
        <v>1210</v>
      </c>
      <c r="H13" s="57" t="s">
        <v>1211</v>
      </c>
      <c r="I13" s="57" t="s">
        <v>1212</v>
      </c>
      <c r="J13" s="57" t="s">
        <v>1213</v>
      </c>
      <c r="K13" s="57" t="s">
        <v>1214</v>
      </c>
      <c r="L13" s="57" t="s">
        <v>1215</v>
      </c>
      <c r="M13" s="57" t="s">
        <v>1216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3" t="s">
        <v>28</v>
      </c>
      <c r="B14" s="55" t="s">
        <v>1217</v>
      </c>
      <c r="C14" s="55" t="s">
        <v>1218</v>
      </c>
      <c r="D14" s="55" t="s">
        <v>1219</v>
      </c>
      <c r="E14" s="55" t="s">
        <v>1220</v>
      </c>
      <c r="F14" s="55" t="s">
        <v>1221</v>
      </c>
      <c r="G14" s="55" t="s">
        <v>1222</v>
      </c>
      <c r="H14" s="55" t="s">
        <v>1223</v>
      </c>
      <c r="I14" s="55" t="s">
        <v>1224</v>
      </c>
      <c r="J14" s="55" t="s">
        <v>1225</v>
      </c>
      <c r="K14" s="55" t="s">
        <v>1226</v>
      </c>
      <c r="L14" s="55" t="s">
        <v>1227</v>
      </c>
      <c r="M14" s="55" t="s">
        <v>1228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3" t="s">
        <v>113</v>
      </c>
      <c r="B15" s="57" t="s">
        <v>1229</v>
      </c>
      <c r="C15" s="57" t="s">
        <v>1230</v>
      </c>
      <c r="D15" s="57" t="s">
        <v>1231</v>
      </c>
      <c r="E15" s="57" t="s">
        <v>1232</v>
      </c>
      <c r="F15" s="57" t="s">
        <v>1233</v>
      </c>
      <c r="G15" s="57" t="s">
        <v>1234</v>
      </c>
      <c r="H15" s="57" t="s">
        <v>1235</v>
      </c>
      <c r="I15" s="57" t="s">
        <v>1236</v>
      </c>
      <c r="J15" s="57" t="s">
        <v>1237</v>
      </c>
      <c r="K15" s="57" t="s">
        <v>1238</v>
      </c>
      <c r="L15" s="57" t="s">
        <v>1239</v>
      </c>
      <c r="M15" s="57" t="s">
        <v>1240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3" t="s">
        <v>607</v>
      </c>
      <c r="B16" s="55" t="s">
        <v>1241</v>
      </c>
      <c r="C16" s="55" t="s">
        <v>1242</v>
      </c>
      <c r="D16" s="55" t="s">
        <v>1243</v>
      </c>
      <c r="E16" s="55" t="s">
        <v>1244</v>
      </c>
      <c r="F16" s="55" t="s">
        <v>1245</v>
      </c>
      <c r="G16" s="55" t="s">
        <v>1246</v>
      </c>
      <c r="H16" s="55" t="s">
        <v>1247</v>
      </c>
      <c r="I16" s="55" t="s">
        <v>1248</v>
      </c>
      <c r="J16" s="55" t="s">
        <v>1249</v>
      </c>
      <c r="K16" s="55" t="s">
        <v>1250</v>
      </c>
      <c r="L16" s="55" t="s">
        <v>1251</v>
      </c>
      <c r="M16" s="55" t="s">
        <v>1253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3" t="s">
        <v>930</v>
      </c>
      <c r="B17" s="57" t="s">
        <v>1254</v>
      </c>
      <c r="C17" s="57" t="s">
        <v>1255</v>
      </c>
      <c r="D17" s="57" t="s">
        <v>1257</v>
      </c>
      <c r="E17" s="57" t="s">
        <v>1258</v>
      </c>
      <c r="F17" s="57" t="s">
        <v>1259</v>
      </c>
      <c r="G17" s="57" t="s">
        <v>1260</v>
      </c>
      <c r="H17" s="57" t="s">
        <v>1261</v>
      </c>
      <c r="I17" s="57" t="s">
        <v>1262</v>
      </c>
      <c r="J17" s="57" t="s">
        <v>1263</v>
      </c>
      <c r="K17" s="57" t="s">
        <v>1264</v>
      </c>
      <c r="L17" s="57" t="s">
        <v>1265</v>
      </c>
      <c r="M17" s="57" t="s">
        <v>1266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3" t="s">
        <v>1076</v>
      </c>
      <c r="B18" s="55" t="s">
        <v>1267</v>
      </c>
      <c r="C18" s="55" t="s">
        <v>1268</v>
      </c>
      <c r="D18" s="55" t="s">
        <v>1269</v>
      </c>
      <c r="E18" s="55" t="s">
        <v>1270</v>
      </c>
      <c r="F18" s="55" t="s">
        <v>1271</v>
      </c>
      <c r="G18" s="55" t="s">
        <v>1272</v>
      </c>
      <c r="H18" s="55" t="s">
        <v>1273</v>
      </c>
      <c r="I18" s="55" t="s">
        <v>1274</v>
      </c>
      <c r="J18" s="55" t="s">
        <v>1275</v>
      </c>
      <c r="K18" s="55" t="s">
        <v>1276</v>
      </c>
      <c r="L18" s="55" t="s">
        <v>1277</v>
      </c>
      <c r="M18" s="55" t="s">
        <v>1278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3" t="s">
        <v>1180</v>
      </c>
      <c r="B19" s="57" t="s">
        <v>1279</v>
      </c>
      <c r="C19" s="57" t="s">
        <v>1280</v>
      </c>
      <c r="D19" s="57" t="s">
        <v>1281</v>
      </c>
      <c r="E19" s="57" t="s">
        <v>1282</v>
      </c>
      <c r="F19" s="57" t="s">
        <v>1283</v>
      </c>
      <c r="G19" s="57" t="s">
        <v>1284</v>
      </c>
      <c r="H19" s="57" t="s">
        <v>1285</v>
      </c>
      <c r="I19" s="57" t="s">
        <v>1286</v>
      </c>
      <c r="J19" s="57" t="s">
        <v>1287</v>
      </c>
      <c r="K19" s="57" t="s">
        <v>1288</v>
      </c>
      <c r="L19" s="57" t="s">
        <v>1289</v>
      </c>
      <c r="M19" s="57" t="s">
        <v>1290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2" t="s">
        <v>1291</v>
      </c>
      <c r="B21" s="53">
        <v>1.0</v>
      </c>
      <c r="C21" s="53">
        <v>2.0</v>
      </c>
      <c r="D21" s="53">
        <v>3.0</v>
      </c>
      <c r="E21" s="53">
        <v>4.0</v>
      </c>
      <c r="F21" s="53">
        <v>5.0</v>
      </c>
      <c r="G21" s="53">
        <v>6.0</v>
      </c>
      <c r="H21" s="53">
        <v>7.0</v>
      </c>
      <c r="I21" s="53">
        <v>8.0</v>
      </c>
      <c r="J21" s="53">
        <v>9.0</v>
      </c>
      <c r="K21" s="53">
        <v>10.0</v>
      </c>
      <c r="L21" s="53">
        <v>11.0</v>
      </c>
      <c r="M21" s="53">
        <v>12.0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3" t="s">
        <v>396</v>
      </c>
      <c r="B22" s="57" t="s">
        <v>1292</v>
      </c>
      <c r="C22" s="57" t="s">
        <v>1293</v>
      </c>
      <c r="D22" s="57" t="s">
        <v>1294</v>
      </c>
      <c r="E22" s="57" t="s">
        <v>1295</v>
      </c>
      <c r="F22" s="57" t="s">
        <v>1296</v>
      </c>
      <c r="G22" s="57" t="s">
        <v>1297</v>
      </c>
      <c r="H22" s="57" t="s">
        <v>1298</v>
      </c>
      <c r="I22" s="57" t="s">
        <v>1299</v>
      </c>
      <c r="J22" s="57" t="s">
        <v>1300</v>
      </c>
      <c r="K22" s="57" t="s">
        <v>1302</v>
      </c>
      <c r="L22" s="57" t="s">
        <v>1303</v>
      </c>
      <c r="M22" s="57" t="s">
        <v>1304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3" t="s">
        <v>402</v>
      </c>
      <c r="B23" s="57" t="s">
        <v>1305</v>
      </c>
      <c r="C23" s="57" t="s">
        <v>1306</v>
      </c>
      <c r="D23" s="57" t="s">
        <v>1307</v>
      </c>
      <c r="E23" s="57" t="s">
        <v>1308</v>
      </c>
      <c r="F23" s="57" t="s">
        <v>1309</v>
      </c>
      <c r="G23" s="57" t="s">
        <v>1310</v>
      </c>
      <c r="H23" s="57" t="s">
        <v>1311</v>
      </c>
      <c r="I23" s="57" t="s">
        <v>1312</v>
      </c>
      <c r="J23" s="57" t="s">
        <v>1313</v>
      </c>
      <c r="K23" s="57" t="s">
        <v>1314</v>
      </c>
      <c r="L23" s="57" t="s">
        <v>1315</v>
      </c>
      <c r="M23" s="57" t="s">
        <v>1316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3" t="s">
        <v>28</v>
      </c>
      <c r="B24" s="57" t="s">
        <v>1317</v>
      </c>
      <c r="C24" s="58" t="s">
        <v>1318</v>
      </c>
      <c r="D24" s="58" t="s">
        <v>1319</v>
      </c>
      <c r="E24" s="58" t="s">
        <v>1320</v>
      </c>
      <c r="F24" s="58" t="s">
        <v>1321</v>
      </c>
      <c r="G24" s="58" t="s">
        <v>1322</v>
      </c>
      <c r="H24" s="58" t="s">
        <v>1323</v>
      </c>
      <c r="I24" s="58" t="s">
        <v>1324</v>
      </c>
      <c r="J24" s="58" t="s">
        <v>1325</v>
      </c>
      <c r="K24" s="56" t="s">
        <v>1326</v>
      </c>
      <c r="L24" s="58" t="s">
        <v>1327</v>
      </c>
      <c r="M24" s="58" t="s">
        <v>1328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3" t="s">
        <v>113</v>
      </c>
      <c r="B25" s="59" t="s">
        <v>1329</v>
      </c>
      <c r="C25" s="59" t="s">
        <v>1331</v>
      </c>
      <c r="D25" s="59" t="s">
        <v>1332</v>
      </c>
      <c r="E25" s="59" t="s">
        <v>1333</v>
      </c>
      <c r="F25" s="59" t="s">
        <v>1334</v>
      </c>
      <c r="G25" s="59" t="s">
        <v>1335</v>
      </c>
      <c r="H25" s="59" t="s">
        <v>1336</v>
      </c>
      <c r="I25" s="59" t="s">
        <v>1337</v>
      </c>
      <c r="J25" s="59" t="s">
        <v>1338</v>
      </c>
      <c r="K25" s="59" t="s">
        <v>1340</v>
      </c>
      <c r="L25" s="59" t="s">
        <v>1341</v>
      </c>
      <c r="M25" s="59" t="s">
        <v>1342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3" t="s">
        <v>607</v>
      </c>
      <c r="B26" s="58" t="s">
        <v>1343</v>
      </c>
      <c r="C26" s="58" t="s">
        <v>1344</v>
      </c>
      <c r="D26" s="58" t="s">
        <v>1345</v>
      </c>
      <c r="E26" s="58" t="s">
        <v>1346</v>
      </c>
      <c r="F26" s="58" t="s">
        <v>1347</v>
      </c>
      <c r="G26" s="58" t="s">
        <v>1348</v>
      </c>
      <c r="H26" s="58" t="s">
        <v>1349</v>
      </c>
      <c r="I26" s="58" t="s">
        <v>1350</v>
      </c>
      <c r="J26" s="58" t="s">
        <v>1351</v>
      </c>
      <c r="K26" s="58" t="s">
        <v>1352</v>
      </c>
      <c r="L26" s="58" t="s">
        <v>1353</v>
      </c>
      <c r="M26" s="58" t="s">
        <v>1354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3" t="s">
        <v>930</v>
      </c>
      <c r="B27" s="59" t="s">
        <v>1355</v>
      </c>
      <c r="C27" s="59" t="s">
        <v>1356</v>
      </c>
      <c r="D27" s="59" t="s">
        <v>1357</v>
      </c>
      <c r="E27" s="59" t="s">
        <v>1358</v>
      </c>
      <c r="F27" s="59" t="s">
        <v>1359</v>
      </c>
      <c r="G27" s="59" t="s">
        <v>1360</v>
      </c>
      <c r="H27" s="59" t="s">
        <v>1361</v>
      </c>
      <c r="I27" s="59" t="s">
        <v>1362</v>
      </c>
      <c r="J27" s="59" t="s">
        <v>1363</v>
      </c>
      <c r="K27" s="59" t="s">
        <v>1364</v>
      </c>
      <c r="L27" s="59" t="s">
        <v>1365</v>
      </c>
      <c r="M27" s="59" t="s">
        <v>1366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3" t="s">
        <v>1076</v>
      </c>
      <c r="B28" s="58" t="s">
        <v>1367</v>
      </c>
      <c r="C28" s="58" t="s">
        <v>1368</v>
      </c>
      <c r="D28" s="58" t="s">
        <v>1369</v>
      </c>
      <c r="E28" s="58" t="s">
        <v>1370</v>
      </c>
      <c r="F28" s="58" t="s">
        <v>1371</v>
      </c>
      <c r="G28" s="58" t="s">
        <v>1372</v>
      </c>
      <c r="H28" s="58" t="s">
        <v>1373</v>
      </c>
      <c r="I28" s="58" t="s">
        <v>1374</v>
      </c>
      <c r="J28" s="58" t="s">
        <v>1375</v>
      </c>
      <c r="K28" s="58" t="s">
        <v>1376</v>
      </c>
      <c r="L28" s="58" t="s">
        <v>1377</v>
      </c>
      <c r="M28" s="58" t="s">
        <v>1378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3" t="s">
        <v>1180</v>
      </c>
      <c r="B29" s="59" t="s">
        <v>1379</v>
      </c>
      <c r="C29" s="59" t="s">
        <v>1380</v>
      </c>
      <c r="D29" s="59" t="s">
        <v>1381</v>
      </c>
      <c r="E29" s="59" t="s">
        <v>1382</v>
      </c>
      <c r="F29" s="59" t="s">
        <v>1383</v>
      </c>
      <c r="G29" s="59" t="s">
        <v>1385</v>
      </c>
      <c r="H29" s="59" t="s">
        <v>1386</v>
      </c>
      <c r="I29" s="59" t="s">
        <v>1387</v>
      </c>
      <c r="J29" s="59" t="s">
        <v>1388</v>
      </c>
      <c r="K29" s="59" t="s">
        <v>1389</v>
      </c>
      <c r="L29" s="59" t="s">
        <v>1390</v>
      </c>
      <c r="M29" s="59" t="s">
        <v>1392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2" t="s">
        <v>1393</v>
      </c>
      <c r="B31" s="53">
        <v>1.0</v>
      </c>
      <c r="C31" s="53">
        <v>2.0</v>
      </c>
      <c r="D31" s="53">
        <v>3.0</v>
      </c>
      <c r="E31" s="53">
        <v>4.0</v>
      </c>
      <c r="F31" s="53">
        <v>5.0</v>
      </c>
      <c r="G31" s="53">
        <v>6.0</v>
      </c>
      <c r="H31" s="53">
        <v>7.0</v>
      </c>
      <c r="I31" s="53">
        <v>8.0</v>
      </c>
      <c r="J31" s="53">
        <v>9.0</v>
      </c>
      <c r="K31" s="53">
        <v>10.0</v>
      </c>
      <c r="L31" s="53">
        <v>11.0</v>
      </c>
      <c r="M31" s="53">
        <v>12.0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3" t="s">
        <v>396</v>
      </c>
      <c r="B32" s="58" t="s">
        <v>1394</v>
      </c>
      <c r="C32" s="58" t="s">
        <v>1395</v>
      </c>
      <c r="D32" s="58" t="s">
        <v>1396</v>
      </c>
      <c r="E32" s="58" t="s">
        <v>1397</v>
      </c>
      <c r="F32" s="58" t="s">
        <v>1398</v>
      </c>
      <c r="G32" s="58" t="s">
        <v>1399</v>
      </c>
      <c r="H32" s="58" t="s">
        <v>1400</v>
      </c>
      <c r="I32" s="58" t="s">
        <v>1401</v>
      </c>
      <c r="J32" s="58" t="s">
        <v>1402</v>
      </c>
      <c r="K32" s="58" t="s">
        <v>1403</v>
      </c>
      <c r="L32" s="58" t="s">
        <v>1404</v>
      </c>
      <c r="M32" s="58" t="s">
        <v>1405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3" t="s">
        <v>402</v>
      </c>
      <c r="B33" s="59" t="s">
        <v>1406</v>
      </c>
      <c r="C33" s="59" t="s">
        <v>1407</v>
      </c>
      <c r="D33" s="59" t="s">
        <v>1408</v>
      </c>
      <c r="E33" s="59" t="s">
        <v>1409</v>
      </c>
      <c r="F33" s="59" t="s">
        <v>1410</v>
      </c>
      <c r="G33" s="59" t="s">
        <v>1412</v>
      </c>
      <c r="H33" s="59" t="s">
        <v>1413</v>
      </c>
      <c r="I33" s="59" t="s">
        <v>1414</v>
      </c>
      <c r="J33" s="59" t="s">
        <v>1415</v>
      </c>
      <c r="K33" s="59" t="s">
        <v>1416</v>
      </c>
      <c r="L33" s="59" t="s">
        <v>1417</v>
      </c>
      <c r="M33" s="59" t="s">
        <v>1418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3" t="s">
        <v>28</v>
      </c>
      <c r="B34" s="58" t="s">
        <v>1419</v>
      </c>
      <c r="C34" s="58" t="s">
        <v>1420</v>
      </c>
      <c r="D34" s="58" t="s">
        <v>1421</v>
      </c>
      <c r="E34" s="58" t="s">
        <v>1422</v>
      </c>
      <c r="F34" s="58" t="s">
        <v>1423</v>
      </c>
      <c r="G34" s="58" t="s">
        <v>1424</v>
      </c>
      <c r="H34" s="58" t="s">
        <v>1425</v>
      </c>
      <c r="I34" s="58" t="s">
        <v>1426</v>
      </c>
      <c r="J34" s="58" t="s">
        <v>1427</v>
      </c>
      <c r="K34" s="58" t="s">
        <v>1429</v>
      </c>
      <c r="L34" s="58" t="s">
        <v>1430</v>
      </c>
      <c r="M34" s="58" t="s">
        <v>1431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3" t="s">
        <v>113</v>
      </c>
      <c r="B35" s="59" t="s">
        <v>1432</v>
      </c>
      <c r="C35" s="59" t="s">
        <v>1433</v>
      </c>
      <c r="D35" s="59" t="s">
        <v>1434</v>
      </c>
      <c r="E35" s="59" t="s">
        <v>1435</v>
      </c>
      <c r="F35" s="59" t="s">
        <v>1436</v>
      </c>
      <c r="G35" s="59" t="s">
        <v>1437</v>
      </c>
      <c r="H35" s="59" t="s">
        <v>1438</v>
      </c>
      <c r="I35" s="59" t="s">
        <v>1439</v>
      </c>
      <c r="J35" s="59" t="s">
        <v>1440</v>
      </c>
      <c r="K35" s="59" t="s">
        <v>1441</v>
      </c>
      <c r="L35" s="59" t="s">
        <v>1442</v>
      </c>
      <c r="M35" s="59" t="s">
        <v>1443</v>
      </c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3" t="s">
        <v>607</v>
      </c>
      <c r="B36" s="58" t="s">
        <v>1444</v>
      </c>
      <c r="C36" s="58" t="s">
        <v>1445</v>
      </c>
      <c r="D36" s="58" t="s">
        <v>1446</v>
      </c>
      <c r="E36" s="58" t="s">
        <v>1447</v>
      </c>
      <c r="F36" s="58" t="s">
        <v>1448</v>
      </c>
      <c r="G36" s="58" t="s">
        <v>1449</v>
      </c>
      <c r="H36" s="58" t="s">
        <v>1450</v>
      </c>
      <c r="I36" s="58" t="s">
        <v>1451</v>
      </c>
      <c r="J36" s="58" t="s">
        <v>1452</v>
      </c>
      <c r="K36" s="58" t="s">
        <v>1453</v>
      </c>
      <c r="L36" s="58" t="s">
        <v>1454</v>
      </c>
      <c r="M36" s="58" t="s">
        <v>1455</v>
      </c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3" t="s">
        <v>930</v>
      </c>
      <c r="B37" s="59" t="s">
        <v>1457</v>
      </c>
      <c r="C37" s="59" t="s">
        <v>1458</v>
      </c>
      <c r="D37" s="59" t="s">
        <v>1459</v>
      </c>
      <c r="E37" s="59" t="s">
        <v>1460</v>
      </c>
      <c r="F37" s="59" t="s">
        <v>1461</v>
      </c>
      <c r="G37" s="59" t="s">
        <v>1462</v>
      </c>
      <c r="H37" s="59" t="s">
        <v>1463</v>
      </c>
      <c r="I37" s="59" t="s">
        <v>1465</v>
      </c>
      <c r="J37" s="59" t="s">
        <v>1466</v>
      </c>
      <c r="K37" s="59" t="s">
        <v>1467</v>
      </c>
      <c r="L37" s="59" t="s">
        <v>1468</v>
      </c>
      <c r="M37" s="59" t="s">
        <v>1469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3" t="s">
        <v>1076</v>
      </c>
      <c r="B38" s="58" t="s">
        <v>1470</v>
      </c>
      <c r="C38" s="58" t="s">
        <v>1471</v>
      </c>
      <c r="D38" s="58" t="s">
        <v>1472</v>
      </c>
      <c r="E38" s="58" t="s">
        <v>1473</v>
      </c>
      <c r="F38" s="58" t="s">
        <v>1475</v>
      </c>
      <c r="G38" s="58" t="s">
        <v>1476</v>
      </c>
      <c r="H38" s="58" t="s">
        <v>1477</v>
      </c>
      <c r="I38" s="58" t="s">
        <v>1478</v>
      </c>
      <c r="J38" s="58" t="s">
        <v>1479</v>
      </c>
      <c r="K38" s="58" t="s">
        <v>1480</v>
      </c>
      <c r="L38" s="58" t="s">
        <v>1481</v>
      </c>
      <c r="M38" s="58" t="s">
        <v>1482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3" t="s">
        <v>1180</v>
      </c>
      <c r="B39" s="59" t="s">
        <v>1483</v>
      </c>
      <c r="C39" s="59" t="s">
        <v>1484</v>
      </c>
      <c r="D39" s="59" t="s">
        <v>1484</v>
      </c>
      <c r="E39" s="59" t="s">
        <v>1485</v>
      </c>
      <c r="F39" s="59" t="s">
        <v>1486</v>
      </c>
      <c r="G39" s="59" t="s">
        <v>1488</v>
      </c>
      <c r="H39" s="57" t="s">
        <v>37</v>
      </c>
      <c r="I39" s="57" t="s">
        <v>138</v>
      </c>
      <c r="J39" s="57" t="s">
        <v>140</v>
      </c>
      <c r="K39" s="57" t="s">
        <v>143</v>
      </c>
      <c r="L39" s="57" t="s">
        <v>146</v>
      </c>
      <c r="M39" s="57" t="s">
        <v>148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2" t="s">
        <v>1489</v>
      </c>
      <c r="B41" s="53">
        <v>1.0</v>
      </c>
      <c r="C41" s="53">
        <v>2.0</v>
      </c>
      <c r="D41" s="53">
        <v>3.0</v>
      </c>
      <c r="E41" s="53">
        <v>4.0</v>
      </c>
      <c r="F41" s="53">
        <v>5.0</v>
      </c>
      <c r="G41" s="53">
        <v>6.0</v>
      </c>
      <c r="H41" s="53">
        <v>7.0</v>
      </c>
      <c r="I41" s="53">
        <v>8.0</v>
      </c>
      <c r="J41" s="53">
        <v>9.0</v>
      </c>
      <c r="K41" s="53">
        <v>10.0</v>
      </c>
      <c r="L41" s="53">
        <v>11.0</v>
      </c>
      <c r="M41" s="53">
        <v>12.0</v>
      </c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3" t="s">
        <v>396</v>
      </c>
      <c r="B42" s="56" t="s">
        <v>1490</v>
      </c>
      <c r="C42" s="56" t="s">
        <v>1491</v>
      </c>
      <c r="D42" s="56" t="s">
        <v>1492</v>
      </c>
      <c r="E42" s="56" t="s">
        <v>159</v>
      </c>
      <c r="F42" s="56" t="s">
        <v>161</v>
      </c>
      <c r="G42" s="56" t="s">
        <v>163</v>
      </c>
      <c r="H42" s="56" t="s">
        <v>165</v>
      </c>
      <c r="I42" s="56" t="s">
        <v>167</v>
      </c>
      <c r="J42" s="56" t="s">
        <v>169</v>
      </c>
      <c r="K42" s="56" t="s">
        <v>170</v>
      </c>
      <c r="L42" s="56" t="s">
        <v>173</v>
      </c>
      <c r="M42" s="56" t="s">
        <v>174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3" t="s">
        <v>402</v>
      </c>
      <c r="B43" s="57" t="s">
        <v>176</v>
      </c>
      <c r="C43" s="57" t="s">
        <v>179</v>
      </c>
      <c r="D43" s="57" t="s">
        <v>181</v>
      </c>
      <c r="E43" s="57" t="s">
        <v>183</v>
      </c>
      <c r="F43" s="57" t="s">
        <v>185</v>
      </c>
      <c r="G43" s="57" t="s">
        <v>187</v>
      </c>
      <c r="H43" s="57" t="s">
        <v>188</v>
      </c>
      <c r="I43" s="57" t="s">
        <v>190</v>
      </c>
      <c r="J43" s="57" t="s">
        <v>192</v>
      </c>
      <c r="K43" s="57" t="s">
        <v>194</v>
      </c>
      <c r="L43" s="57" t="s">
        <v>196</v>
      </c>
      <c r="M43" s="57" t="s">
        <v>198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3" t="s">
        <v>28</v>
      </c>
      <c r="B44" s="56" t="s">
        <v>200</v>
      </c>
      <c r="C44" s="56" t="s">
        <v>202</v>
      </c>
      <c r="D44" s="56" t="s">
        <v>204</v>
      </c>
      <c r="E44" s="56" t="s">
        <v>206</v>
      </c>
      <c r="F44" s="56" t="s">
        <v>208</v>
      </c>
      <c r="G44" s="56" t="s">
        <v>210</v>
      </c>
      <c r="H44" s="56" t="s">
        <v>212</v>
      </c>
      <c r="I44" s="56" t="s">
        <v>214</v>
      </c>
      <c r="J44" s="56" t="s">
        <v>216</v>
      </c>
      <c r="K44" s="56" t="s">
        <v>217</v>
      </c>
      <c r="L44" s="56" t="s">
        <v>219</v>
      </c>
      <c r="M44" s="56" t="s">
        <v>221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 t="s">
        <v>113</v>
      </c>
      <c r="B45" s="57" t="s">
        <v>222</v>
      </c>
      <c r="C45" s="57" t="s">
        <v>225</v>
      </c>
      <c r="D45" s="57" t="s">
        <v>226</v>
      </c>
      <c r="E45" s="57" t="s">
        <v>228</v>
      </c>
      <c r="F45" s="57" t="s">
        <v>241</v>
      </c>
      <c r="G45" s="57" t="s">
        <v>243</v>
      </c>
      <c r="H45" s="57" t="s">
        <v>245</v>
      </c>
      <c r="I45" s="57" t="s">
        <v>248</v>
      </c>
      <c r="J45" s="57" t="s">
        <v>252</v>
      </c>
      <c r="K45" s="57" t="s">
        <v>255</v>
      </c>
      <c r="L45" s="57" t="s">
        <v>257</v>
      </c>
      <c r="M45" s="57" t="s">
        <v>259</v>
      </c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 t="s">
        <v>607</v>
      </c>
      <c r="B46" s="56" t="s">
        <v>261</v>
      </c>
      <c r="C46" s="56" t="s">
        <v>263</v>
      </c>
      <c r="D46" s="56" t="s">
        <v>265</v>
      </c>
      <c r="E46" s="56" t="s">
        <v>270</v>
      </c>
      <c r="F46" s="56" t="s">
        <v>273</v>
      </c>
      <c r="G46" s="56" t="s">
        <v>276</v>
      </c>
      <c r="H46" s="56" t="s">
        <v>278</v>
      </c>
      <c r="I46" s="56" t="s">
        <v>279</v>
      </c>
      <c r="J46" s="56" t="s">
        <v>281</v>
      </c>
      <c r="K46" s="56" t="s">
        <v>283</v>
      </c>
      <c r="L46" s="56" t="s">
        <v>284</v>
      </c>
      <c r="M46" s="56" t="s">
        <v>286</v>
      </c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 t="s">
        <v>930</v>
      </c>
      <c r="B47" s="57" t="s">
        <v>290</v>
      </c>
      <c r="C47" s="57" t="s">
        <v>292</v>
      </c>
      <c r="D47" s="57" t="s">
        <v>293</v>
      </c>
      <c r="E47" s="57" t="s">
        <v>295</v>
      </c>
      <c r="F47" s="57" t="s">
        <v>297</v>
      </c>
      <c r="G47" s="57" t="s">
        <v>299</v>
      </c>
      <c r="H47" s="57" t="s">
        <v>301</v>
      </c>
      <c r="I47" s="57" t="s">
        <v>302</v>
      </c>
      <c r="J47" s="57" t="s">
        <v>304</v>
      </c>
      <c r="K47" s="57" t="s">
        <v>305</v>
      </c>
      <c r="L47" s="57" t="s">
        <v>307</v>
      </c>
      <c r="M47" s="57" t="s">
        <v>309</v>
      </c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3" t="s">
        <v>1076</v>
      </c>
      <c r="B48" s="56" t="s">
        <v>311</v>
      </c>
      <c r="C48" s="56" t="s">
        <v>313</v>
      </c>
      <c r="D48" s="56" t="s">
        <v>315</v>
      </c>
      <c r="E48" s="56" t="s">
        <v>317</v>
      </c>
      <c r="F48" s="56" t="s">
        <v>320</v>
      </c>
      <c r="G48" s="56" t="s">
        <v>322</v>
      </c>
      <c r="H48" s="56" t="s">
        <v>325</v>
      </c>
      <c r="I48" s="56" t="s">
        <v>328</v>
      </c>
      <c r="J48" s="56" t="s">
        <v>329</v>
      </c>
      <c r="K48" s="56" t="s">
        <v>332</v>
      </c>
      <c r="L48" s="56" t="s">
        <v>334</v>
      </c>
      <c r="M48" s="56" t="s">
        <v>335</v>
      </c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3" t="s">
        <v>1180</v>
      </c>
      <c r="B49" s="57" t="s">
        <v>338</v>
      </c>
      <c r="C49" s="57" t="s">
        <v>341</v>
      </c>
      <c r="D49" s="57" t="s">
        <v>344</v>
      </c>
      <c r="E49" s="57" t="s">
        <v>347</v>
      </c>
      <c r="F49" s="57" t="s">
        <v>349</v>
      </c>
      <c r="G49" s="57" t="s">
        <v>351</v>
      </c>
      <c r="H49" s="57" t="s">
        <v>353</v>
      </c>
      <c r="I49" s="57" t="s">
        <v>355</v>
      </c>
      <c r="J49" s="57" t="s">
        <v>358</v>
      </c>
      <c r="K49" s="57" t="s">
        <v>361</v>
      </c>
      <c r="L49" s="57" t="s">
        <v>363</v>
      </c>
      <c r="M49" s="57" t="s">
        <v>366</v>
      </c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2" t="s">
        <v>1493</v>
      </c>
      <c r="B51" s="53">
        <v>1.0</v>
      </c>
      <c r="C51" s="53">
        <v>2.0</v>
      </c>
      <c r="D51" s="53">
        <v>3.0</v>
      </c>
      <c r="E51" s="53">
        <v>4.0</v>
      </c>
      <c r="F51" s="53">
        <v>5.0</v>
      </c>
      <c r="G51" s="53">
        <v>6.0</v>
      </c>
      <c r="H51" s="53">
        <v>7.0</v>
      </c>
      <c r="I51" s="53">
        <v>8.0</v>
      </c>
      <c r="J51" s="53">
        <v>9.0</v>
      </c>
      <c r="K51" s="53">
        <v>10.0</v>
      </c>
      <c r="L51" s="53">
        <v>11.0</v>
      </c>
      <c r="M51" s="53">
        <v>12.0</v>
      </c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3" t="s">
        <v>396</v>
      </c>
      <c r="B52" s="60" t="s">
        <v>230</v>
      </c>
      <c r="C52" s="60" t="s">
        <v>233</v>
      </c>
      <c r="D52" s="60" t="s">
        <v>235</v>
      </c>
      <c r="E52" s="60" t="s">
        <v>236</v>
      </c>
      <c r="F52" s="60" t="s">
        <v>238</v>
      </c>
      <c r="G52" s="60" t="s">
        <v>239</v>
      </c>
      <c r="H52" s="60" t="s">
        <v>250</v>
      </c>
      <c r="I52" s="60" t="s">
        <v>268</v>
      </c>
      <c r="J52" s="60" t="s">
        <v>287</v>
      </c>
      <c r="K52" s="60" t="s">
        <v>289</v>
      </c>
      <c r="L52" s="56" t="s">
        <v>368</v>
      </c>
      <c r="M52" s="56" t="s">
        <v>370</v>
      </c>
      <c r="N52" s="54"/>
      <c r="O52" s="60" t="s">
        <v>1494</v>
      </c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3" t="s">
        <v>402</v>
      </c>
      <c r="B53" s="57" t="s">
        <v>372</v>
      </c>
      <c r="C53" s="57" t="s">
        <v>1495</v>
      </c>
      <c r="D53" s="57" t="s">
        <v>1496</v>
      </c>
      <c r="E53" s="57" t="s">
        <v>1497</v>
      </c>
      <c r="F53" s="57" t="s">
        <v>1498</v>
      </c>
      <c r="G53" s="57" t="s">
        <v>1499</v>
      </c>
      <c r="H53" s="57" t="s">
        <v>1500</v>
      </c>
      <c r="I53" s="57" t="s">
        <v>1501</v>
      </c>
      <c r="J53" s="57" t="s">
        <v>1502</v>
      </c>
      <c r="K53" s="57" t="s">
        <v>1503</v>
      </c>
      <c r="L53" s="57" t="s">
        <v>1504</v>
      </c>
      <c r="M53" s="57" t="s">
        <v>1505</v>
      </c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3" t="s">
        <v>28</v>
      </c>
      <c r="B54" s="57" t="s">
        <v>1506</v>
      </c>
      <c r="C54" s="57" t="s">
        <v>1507</v>
      </c>
      <c r="D54" s="57" t="s">
        <v>1508</v>
      </c>
      <c r="E54" s="57" t="s">
        <v>1509</v>
      </c>
      <c r="F54" s="57" t="s">
        <v>1510</v>
      </c>
      <c r="G54" s="56" t="s">
        <v>1511</v>
      </c>
      <c r="H54" s="57" t="s">
        <v>1512</v>
      </c>
      <c r="I54" s="56" t="s">
        <v>1513</v>
      </c>
      <c r="J54" s="57" t="s">
        <v>1514</v>
      </c>
      <c r="K54" s="56" t="s">
        <v>1515</v>
      </c>
      <c r="L54" s="56" t="s">
        <v>1516</v>
      </c>
      <c r="M54" s="56" t="s">
        <v>1517</v>
      </c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3" t="s">
        <v>113</v>
      </c>
      <c r="B55" s="57" t="s">
        <v>1519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3" t="s">
        <v>607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3" t="s">
        <v>930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3" t="s">
        <v>1076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3" t="s">
        <v>1180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2" t="s">
        <v>1520</v>
      </c>
      <c r="B61" s="53">
        <v>1.0</v>
      </c>
      <c r="C61" s="53">
        <v>2.0</v>
      </c>
      <c r="D61" s="53">
        <v>3.0</v>
      </c>
      <c r="E61" s="53">
        <v>4.0</v>
      </c>
      <c r="F61" s="53">
        <v>5.0</v>
      </c>
      <c r="G61" s="53">
        <v>6.0</v>
      </c>
      <c r="H61" s="53">
        <v>7.0</v>
      </c>
      <c r="I61" s="53">
        <v>8.0</v>
      </c>
      <c r="J61" s="53">
        <v>9.0</v>
      </c>
      <c r="K61" s="53">
        <v>10.0</v>
      </c>
      <c r="L61" s="53">
        <v>11.0</v>
      </c>
      <c r="M61" s="53">
        <v>12.0</v>
      </c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3" t="s">
        <v>396</v>
      </c>
      <c r="B62" s="57" t="s">
        <v>1521</v>
      </c>
      <c r="C62" s="57" t="s">
        <v>1522</v>
      </c>
      <c r="D62" s="57" t="s">
        <v>1523</v>
      </c>
      <c r="E62" s="57" t="s">
        <v>1524</v>
      </c>
      <c r="F62" s="57" t="s">
        <v>1525</v>
      </c>
      <c r="G62" s="57" t="s">
        <v>1526</v>
      </c>
      <c r="H62" s="57" t="s">
        <v>1527</v>
      </c>
      <c r="I62" s="57" t="s">
        <v>1528</v>
      </c>
      <c r="J62" s="57" t="s">
        <v>1529</v>
      </c>
      <c r="K62" s="57" t="s">
        <v>1530</v>
      </c>
      <c r="L62" s="57" t="s">
        <v>1531</v>
      </c>
      <c r="M62" s="56" t="s">
        <v>1532</v>
      </c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3" t="s">
        <v>402</v>
      </c>
      <c r="B63" s="56" t="s">
        <v>1533</v>
      </c>
      <c r="C63" s="56" t="s">
        <v>1534</v>
      </c>
      <c r="D63" s="56" t="s">
        <v>1535</v>
      </c>
      <c r="E63" s="56" t="s">
        <v>1536</v>
      </c>
      <c r="F63" s="56" t="s">
        <v>1537</v>
      </c>
      <c r="G63" s="56" t="s">
        <v>1538</v>
      </c>
      <c r="H63" s="56" t="s">
        <v>1539</v>
      </c>
      <c r="I63" s="56" t="s">
        <v>1540</v>
      </c>
      <c r="J63" s="56" t="s">
        <v>1541</v>
      </c>
      <c r="K63" s="56" t="s">
        <v>1542</v>
      </c>
      <c r="L63" s="57" t="s">
        <v>1543</v>
      </c>
      <c r="M63" s="57" t="s">
        <v>1544</v>
      </c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3" t="s">
        <v>28</v>
      </c>
      <c r="B64" s="57" t="s">
        <v>1545</v>
      </c>
      <c r="C64" s="57" t="s">
        <v>1546</v>
      </c>
      <c r="D64" s="57" t="s">
        <v>1547</v>
      </c>
      <c r="E64" s="57" t="s">
        <v>1548</v>
      </c>
      <c r="F64" s="57" t="s">
        <v>1549</v>
      </c>
      <c r="G64" s="57" t="s">
        <v>1550</v>
      </c>
      <c r="H64" s="57" t="s">
        <v>1551</v>
      </c>
      <c r="I64" s="57" t="s">
        <v>1552</v>
      </c>
      <c r="J64" s="57" t="s">
        <v>1553</v>
      </c>
      <c r="K64" s="57" t="s">
        <v>1554</v>
      </c>
      <c r="L64" s="57" t="s">
        <v>1555</v>
      </c>
      <c r="M64" s="56" t="s">
        <v>1556</v>
      </c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3" t="s">
        <v>113</v>
      </c>
      <c r="B65" s="56" t="s">
        <v>1557</v>
      </c>
      <c r="C65" s="56" t="s">
        <v>1558</v>
      </c>
      <c r="D65" s="56" t="s">
        <v>1559</v>
      </c>
      <c r="E65" s="56" t="s">
        <v>1560</v>
      </c>
      <c r="F65" s="56" t="s">
        <v>1561</v>
      </c>
      <c r="G65" s="56" t="s">
        <v>1562</v>
      </c>
      <c r="H65" s="56" t="s">
        <v>1563</v>
      </c>
      <c r="I65" s="56" t="s">
        <v>1564</v>
      </c>
      <c r="J65" s="56" t="s">
        <v>1565</v>
      </c>
      <c r="K65" s="56" t="s">
        <v>1566</v>
      </c>
      <c r="L65" s="56" t="s">
        <v>1567</v>
      </c>
      <c r="M65" s="57" t="s">
        <v>1568</v>
      </c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3" t="s">
        <v>607</v>
      </c>
      <c r="B66" s="57" t="s">
        <v>1569</v>
      </c>
      <c r="C66" s="57" t="s">
        <v>1570</v>
      </c>
      <c r="D66" s="57" t="s">
        <v>1571</v>
      </c>
      <c r="E66" s="57" t="s">
        <v>1572</v>
      </c>
      <c r="F66" s="57" t="s">
        <v>1573</v>
      </c>
      <c r="G66" s="57" t="s">
        <v>1574</v>
      </c>
      <c r="H66" s="57" t="s">
        <v>1575</v>
      </c>
      <c r="I66" s="57" t="s">
        <v>1576</v>
      </c>
      <c r="J66" s="57" t="s">
        <v>1577</v>
      </c>
      <c r="K66" s="57" t="s">
        <v>1578</v>
      </c>
      <c r="L66" s="57" t="s">
        <v>1579</v>
      </c>
      <c r="M66" s="57" t="s">
        <v>1580</v>
      </c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3" t="s">
        <v>930</v>
      </c>
      <c r="B67" s="57" t="s">
        <v>1581</v>
      </c>
      <c r="C67" s="56" t="s">
        <v>1582</v>
      </c>
      <c r="D67" s="56" t="s">
        <v>1583</v>
      </c>
      <c r="E67" s="56" t="s">
        <v>1584</v>
      </c>
      <c r="F67" s="56" t="s">
        <v>1585</v>
      </c>
      <c r="G67" s="56" t="s">
        <v>1586</v>
      </c>
      <c r="H67" s="56" t="s">
        <v>1587</v>
      </c>
      <c r="I67" s="56" t="s">
        <v>1588</v>
      </c>
      <c r="J67" s="56" t="s">
        <v>1589</v>
      </c>
      <c r="K67" s="56" t="s">
        <v>1590</v>
      </c>
      <c r="L67" s="56" t="s">
        <v>1591</v>
      </c>
      <c r="M67" s="56" t="s">
        <v>1592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3" t="s">
        <v>1076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3" t="s">
        <v>1180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hyperlinks>
    <hyperlink r:id="rId1" ref="C24"/>
    <hyperlink r:id="rId2" ref="D24"/>
    <hyperlink r:id="rId3" ref="E24"/>
    <hyperlink r:id="rId4" ref="F24"/>
    <hyperlink r:id="rId5" ref="G24"/>
    <hyperlink r:id="rId6" ref="H24"/>
    <hyperlink r:id="rId7" ref="I24"/>
    <hyperlink r:id="rId8" ref="J24"/>
    <hyperlink r:id="rId9" ref="L24"/>
    <hyperlink r:id="rId10" ref="M24"/>
    <hyperlink r:id="rId11" ref="B25"/>
    <hyperlink r:id="rId12" ref="C25"/>
    <hyperlink r:id="rId13" ref="D25"/>
    <hyperlink r:id="rId14" ref="E25"/>
    <hyperlink r:id="rId15" ref="F25"/>
    <hyperlink r:id="rId16" ref="G25"/>
    <hyperlink r:id="rId17" ref="H25"/>
    <hyperlink r:id="rId18" ref="I25"/>
    <hyperlink r:id="rId19" ref="J25"/>
    <hyperlink r:id="rId20" ref="K25"/>
    <hyperlink r:id="rId21" ref="L25"/>
    <hyperlink r:id="rId22" ref="M25"/>
    <hyperlink r:id="rId23" ref="B26"/>
    <hyperlink r:id="rId24" ref="C26"/>
    <hyperlink r:id="rId25" ref="D26"/>
    <hyperlink r:id="rId26" ref="E26"/>
    <hyperlink r:id="rId27" ref="F26"/>
    <hyperlink r:id="rId28" ref="G26"/>
    <hyperlink r:id="rId29" ref="H26"/>
    <hyperlink r:id="rId30" ref="I26"/>
    <hyperlink r:id="rId31" ref="J26"/>
    <hyperlink r:id="rId32" ref="K26"/>
    <hyperlink r:id="rId33" ref="L26"/>
    <hyperlink r:id="rId34" ref="M26"/>
    <hyperlink r:id="rId35" ref="B27"/>
    <hyperlink r:id="rId36" ref="C27"/>
    <hyperlink r:id="rId37" ref="D27"/>
    <hyperlink r:id="rId38" ref="E27"/>
    <hyperlink r:id="rId39" ref="F27"/>
    <hyperlink r:id="rId40" ref="G27"/>
    <hyperlink r:id="rId41" ref="H27"/>
    <hyperlink r:id="rId42" ref="I27"/>
    <hyperlink r:id="rId43" ref="J27"/>
    <hyperlink r:id="rId44" ref="K27"/>
    <hyperlink r:id="rId45" ref="L27"/>
    <hyperlink r:id="rId46" ref="M27"/>
    <hyperlink r:id="rId47" ref="B28"/>
    <hyperlink r:id="rId48" ref="C28"/>
    <hyperlink r:id="rId49" ref="D28"/>
    <hyperlink r:id="rId50" ref="E28"/>
    <hyperlink r:id="rId51" ref="F28"/>
    <hyperlink r:id="rId52" ref="G28"/>
    <hyperlink r:id="rId53" ref="H28"/>
    <hyperlink r:id="rId54" ref="I28"/>
    <hyperlink r:id="rId55" ref="J28"/>
    <hyperlink r:id="rId56" ref="K28"/>
    <hyperlink r:id="rId57" ref="L28"/>
    <hyperlink r:id="rId58" ref="M28"/>
    <hyperlink r:id="rId59" ref="B29"/>
    <hyperlink r:id="rId60" ref="C29"/>
    <hyperlink r:id="rId61" ref="D29"/>
    <hyperlink r:id="rId62" ref="E29"/>
    <hyperlink r:id="rId63" ref="F29"/>
    <hyperlink r:id="rId64" ref="G29"/>
    <hyperlink r:id="rId65" ref="H29"/>
    <hyperlink r:id="rId66" ref="I29"/>
    <hyperlink r:id="rId67" ref="J29"/>
    <hyperlink r:id="rId68" ref="K29"/>
    <hyperlink r:id="rId69" ref="L29"/>
    <hyperlink r:id="rId70" ref="M29"/>
    <hyperlink r:id="rId71" ref="B32"/>
    <hyperlink r:id="rId72" ref="C32"/>
    <hyperlink r:id="rId73" ref="D32"/>
    <hyperlink r:id="rId74" ref="E32"/>
    <hyperlink r:id="rId75" ref="F32"/>
    <hyperlink r:id="rId76" ref="G32"/>
    <hyperlink r:id="rId77" ref="H32"/>
    <hyperlink r:id="rId78" ref="I32"/>
    <hyperlink r:id="rId79" ref="J32"/>
    <hyperlink r:id="rId80" ref="K32"/>
    <hyperlink r:id="rId81" ref="L32"/>
    <hyperlink r:id="rId82" ref="M32"/>
    <hyperlink r:id="rId83" ref="B33"/>
    <hyperlink r:id="rId84" ref="C33"/>
    <hyperlink r:id="rId85" ref="D33"/>
    <hyperlink r:id="rId86" ref="E33"/>
    <hyperlink r:id="rId87" ref="F33"/>
    <hyperlink r:id="rId88" ref="G33"/>
    <hyperlink r:id="rId89" ref="H33"/>
    <hyperlink r:id="rId90" ref="I33"/>
    <hyperlink r:id="rId91" ref="J33"/>
    <hyperlink r:id="rId92" ref="K33"/>
    <hyperlink r:id="rId93" ref="L33"/>
    <hyperlink r:id="rId94" ref="M33"/>
    <hyperlink r:id="rId95" ref="B34"/>
    <hyperlink r:id="rId96" ref="C34"/>
    <hyperlink r:id="rId97" ref="D34"/>
    <hyperlink r:id="rId98" ref="E34"/>
    <hyperlink r:id="rId99" ref="F34"/>
    <hyperlink r:id="rId100" ref="G34"/>
    <hyperlink r:id="rId101" ref="H34"/>
    <hyperlink r:id="rId102" ref="I34"/>
    <hyperlink r:id="rId103" ref="J34"/>
    <hyperlink r:id="rId104" ref="K34"/>
    <hyperlink r:id="rId105" ref="L34"/>
    <hyperlink r:id="rId106" ref="M34"/>
    <hyperlink r:id="rId107" ref="B35"/>
    <hyperlink r:id="rId108" ref="C35"/>
    <hyperlink r:id="rId109" ref="D35"/>
    <hyperlink r:id="rId110" ref="E35"/>
    <hyperlink r:id="rId111" ref="F35"/>
    <hyperlink r:id="rId112" ref="G35"/>
    <hyperlink r:id="rId113" ref="H35"/>
    <hyperlink r:id="rId114" ref="I35"/>
    <hyperlink r:id="rId115" ref="J35"/>
    <hyperlink r:id="rId116" ref="K35"/>
    <hyperlink r:id="rId117" ref="L35"/>
    <hyperlink r:id="rId118" ref="M35"/>
    <hyperlink r:id="rId119" ref="B36"/>
    <hyperlink r:id="rId120" ref="C36"/>
    <hyperlink r:id="rId121" ref="D36"/>
    <hyperlink r:id="rId122" ref="E36"/>
    <hyperlink r:id="rId123" ref="F36"/>
    <hyperlink r:id="rId124" ref="G36"/>
    <hyperlink r:id="rId125" ref="H36"/>
    <hyperlink r:id="rId126" ref="I36"/>
    <hyperlink r:id="rId127" ref="J36"/>
    <hyperlink r:id="rId128" ref="K36"/>
    <hyperlink r:id="rId129" ref="L36"/>
    <hyperlink r:id="rId130" ref="M36"/>
    <hyperlink r:id="rId131" ref="B37"/>
    <hyperlink r:id="rId132" ref="C37"/>
    <hyperlink r:id="rId133" ref="D37"/>
    <hyperlink r:id="rId134" ref="E37"/>
    <hyperlink r:id="rId135" ref="F37"/>
    <hyperlink r:id="rId136" ref="G37"/>
    <hyperlink r:id="rId137" ref="H37"/>
    <hyperlink r:id="rId138" ref="I37"/>
    <hyperlink r:id="rId139" ref="J37"/>
    <hyperlink r:id="rId140" ref="K37"/>
    <hyperlink r:id="rId141" ref="L37"/>
    <hyperlink r:id="rId142" ref="M37"/>
    <hyperlink r:id="rId143" ref="B38"/>
    <hyperlink r:id="rId144" ref="C38"/>
    <hyperlink r:id="rId145" ref="D38"/>
    <hyperlink r:id="rId146" ref="E38"/>
    <hyperlink r:id="rId147" ref="F38"/>
    <hyperlink r:id="rId148" ref="G38"/>
    <hyperlink r:id="rId149" ref="H38"/>
    <hyperlink r:id="rId150" ref="I38"/>
    <hyperlink r:id="rId151" ref="J38"/>
    <hyperlink r:id="rId152" ref="K38"/>
    <hyperlink r:id="rId153" ref="L38"/>
    <hyperlink r:id="rId154" ref="M38"/>
    <hyperlink r:id="rId155" ref="B39"/>
    <hyperlink r:id="rId156" ref="C39"/>
    <hyperlink r:id="rId157" ref="D39"/>
    <hyperlink r:id="rId158" ref="E39"/>
    <hyperlink r:id="rId159" ref="F39"/>
    <hyperlink r:id="rId160" ref="G39"/>
  </hyperlinks>
  <drawing r:id="rId16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1" t="s">
        <v>492</v>
      </c>
      <c r="B1" s="6" t="s">
        <v>1640</v>
      </c>
      <c r="C1" s="6" t="s">
        <v>1641</v>
      </c>
    </row>
    <row r="2">
      <c r="A2" s="6" t="s">
        <v>583</v>
      </c>
      <c r="B2">
        <f>COUNTIF(MASTER_LIST!A21:A519,A2)</f>
        <v>0</v>
      </c>
      <c r="C2">
        <f>countif(master_isolate_checklist!$A$2:$A$501,A2)</f>
        <v>1</v>
      </c>
    </row>
    <row r="3">
      <c r="A3" s="6" t="s">
        <v>594</v>
      </c>
      <c r="B3">
        <f>COUNTIF(MASTER_LIST!A18:A516,A3)</f>
        <v>0</v>
      </c>
      <c r="C3">
        <f>countif(master_isolate_checklist!$A$2:$A$501,A3)</f>
        <v>1</v>
      </c>
    </row>
    <row r="4">
      <c r="A4" s="6" t="s">
        <v>584</v>
      </c>
      <c r="B4">
        <f t="shared" ref="B4:B5" si="1">COUNTIF(MASTER_LIST!A21:A519,A4)</f>
        <v>0</v>
      </c>
      <c r="C4">
        <f>countif(master_isolate_checklist!$A$2:$A$501,A4)</f>
        <v>1</v>
      </c>
    </row>
    <row r="5">
      <c r="A5" s="6" t="s">
        <v>573</v>
      </c>
      <c r="B5">
        <f t="shared" si="1"/>
        <v>0</v>
      </c>
      <c r="C5">
        <f>countif(master_isolate_checklist!$A$2:$A$501,A5)</f>
        <v>1</v>
      </c>
    </row>
    <row r="6">
      <c r="A6" s="6" t="s">
        <v>802</v>
      </c>
      <c r="B6">
        <f>COUNTIF(MASTER_LIST!A25:A523,A6)</f>
        <v>0</v>
      </c>
      <c r="C6">
        <f>countif(master_isolate_checklist!$A$2:$A$501,A6)</f>
        <v>1</v>
      </c>
    </row>
    <row r="7">
      <c r="A7" s="6" t="s">
        <v>627</v>
      </c>
      <c r="B7">
        <f>COUNTIF(MASTER_LIST!A28:A526,A7)</f>
        <v>0</v>
      </c>
      <c r="C7">
        <f>countif(master_isolate_checklist!$A$2:$A$501,A7)</f>
        <v>1</v>
      </c>
    </row>
    <row r="8">
      <c r="A8" s="6" t="s">
        <v>746</v>
      </c>
      <c r="B8">
        <f>COUNTIF(MASTER_LIST!A2:A500,A8)</f>
        <v>0</v>
      </c>
      <c r="C8">
        <f>countif(master_isolate_checklist!$A$2:$A$501,A8)</f>
        <v>1</v>
      </c>
    </row>
    <row r="9">
      <c r="A9" s="6" t="s">
        <v>783</v>
      </c>
      <c r="B9">
        <f t="shared" ref="B9:B21" si="2">COUNTIF(MASTER_LIST!A4:A502,A9)</f>
        <v>0</v>
      </c>
      <c r="C9">
        <f>countif(master_isolate_checklist!$A$2:$A$501,A9)</f>
        <v>1</v>
      </c>
    </row>
    <row r="10">
      <c r="A10" s="6" t="s">
        <v>761</v>
      </c>
      <c r="B10">
        <f t="shared" si="2"/>
        <v>0</v>
      </c>
      <c r="C10">
        <f>countif(master_isolate_checklist!$A$2:$A$501,A10)</f>
        <v>1</v>
      </c>
    </row>
    <row r="11">
      <c r="A11" s="6" t="s">
        <v>813</v>
      </c>
      <c r="B11">
        <f t="shared" si="2"/>
        <v>0</v>
      </c>
      <c r="C11">
        <f>countif(master_isolate_checklist!$A$2:$A$501,A11)</f>
        <v>1</v>
      </c>
    </row>
    <row r="12">
      <c r="A12" s="6" t="s">
        <v>785</v>
      </c>
      <c r="B12">
        <f t="shared" si="2"/>
        <v>0</v>
      </c>
      <c r="C12">
        <f>countif(master_isolate_checklist!$A$2:$A$501,A12)</f>
        <v>1</v>
      </c>
    </row>
    <row r="13">
      <c r="A13" s="6" t="s">
        <v>823</v>
      </c>
      <c r="B13">
        <f t="shared" si="2"/>
        <v>0</v>
      </c>
      <c r="C13">
        <f>countif(master_isolate_checklist!$A$2:$A$501,A13)</f>
        <v>1</v>
      </c>
    </row>
    <row r="14">
      <c r="A14" s="6" t="s">
        <v>792</v>
      </c>
      <c r="B14">
        <f t="shared" si="2"/>
        <v>0</v>
      </c>
      <c r="C14">
        <f>countif(master_isolate_checklist!$A$2:$A$501,A14)</f>
        <v>1</v>
      </c>
    </row>
    <row r="15">
      <c r="A15" s="6" t="s">
        <v>835</v>
      </c>
      <c r="B15">
        <f t="shared" si="2"/>
        <v>0</v>
      </c>
      <c r="C15">
        <f>countif(master_isolate_checklist!$A$2:$A$501,A15)</f>
        <v>1</v>
      </c>
    </row>
    <row r="16">
      <c r="A16" s="6" t="s">
        <v>743</v>
      </c>
      <c r="B16">
        <f t="shared" si="2"/>
        <v>0</v>
      </c>
      <c r="C16">
        <f>countif(master_isolate_checklist!$A$2:$A$501,A16)</f>
        <v>1</v>
      </c>
    </row>
    <row r="17">
      <c r="A17" s="6" t="s">
        <v>777</v>
      </c>
      <c r="B17">
        <f t="shared" si="2"/>
        <v>0</v>
      </c>
      <c r="C17">
        <f>countif(master_isolate_checklist!$A$2:$A$501,A17)</f>
        <v>1</v>
      </c>
    </row>
    <row r="18">
      <c r="A18" s="6" t="s">
        <v>744</v>
      </c>
      <c r="B18">
        <f t="shared" si="2"/>
        <v>0</v>
      </c>
      <c r="C18">
        <f>countif(master_isolate_checklist!$A$2:$A$501,A18)</f>
        <v>1</v>
      </c>
    </row>
    <row r="19">
      <c r="A19" s="6" t="s">
        <v>781</v>
      </c>
      <c r="B19">
        <f t="shared" si="2"/>
        <v>0</v>
      </c>
      <c r="C19">
        <f>countif(master_isolate_checklist!$A$2:$A$501,A19)</f>
        <v>1</v>
      </c>
    </row>
    <row r="20">
      <c r="A20" s="6" t="s">
        <v>747</v>
      </c>
      <c r="B20">
        <f t="shared" si="2"/>
        <v>0</v>
      </c>
      <c r="C20">
        <f>countif(master_isolate_checklist!$A$2:$A$501,A20)</f>
        <v>1</v>
      </c>
    </row>
    <row r="21">
      <c r="A21" s="6" t="s">
        <v>799</v>
      </c>
      <c r="B21">
        <f t="shared" si="2"/>
        <v>0</v>
      </c>
      <c r="C21">
        <f>countif(master_isolate_checklist!$A$2:$A$501,A21)</f>
        <v>1</v>
      </c>
    </row>
    <row r="22">
      <c r="A22" s="6" t="s">
        <v>795</v>
      </c>
      <c r="B22">
        <f t="shared" ref="B22:B23" si="3">COUNTIF(MASTER_LIST!A18:A516,A22)</f>
        <v>0</v>
      </c>
      <c r="C22">
        <f>countif(master_isolate_checklist!$A$2:$A$501,A22)</f>
        <v>1</v>
      </c>
    </row>
    <row r="23">
      <c r="A23" s="6" t="s">
        <v>797</v>
      </c>
      <c r="B23">
        <f t="shared" si="3"/>
        <v>0</v>
      </c>
      <c r="C23">
        <f>countif(master_isolate_checklist!$A$2:$A$501,A23)</f>
        <v>1</v>
      </c>
    </row>
    <row r="24">
      <c r="A24" s="6" t="s">
        <v>818</v>
      </c>
      <c r="B24">
        <f t="shared" ref="B24:B25" si="4">COUNTIF(MASTER_LIST!A22:A520,A24)</f>
        <v>0</v>
      </c>
      <c r="C24">
        <f>countif(master_isolate_checklist!$A$2:$A$501,A24)</f>
        <v>1</v>
      </c>
    </row>
    <row r="25">
      <c r="A25" s="6" t="s">
        <v>804</v>
      </c>
      <c r="B25">
        <f t="shared" si="4"/>
        <v>0</v>
      </c>
      <c r="C25">
        <f>countif(master_isolate_checklist!$A$2:$A$501,A25)</f>
        <v>1</v>
      </c>
    </row>
    <row r="26">
      <c r="A26" s="6" t="s">
        <v>829</v>
      </c>
      <c r="B26">
        <f t="shared" ref="B26:B27" si="5">COUNTIF(MASTER_LIST!A26:A524,A26)</f>
        <v>0</v>
      </c>
      <c r="C26">
        <f>countif(master_isolate_checklist!$A$2:$A$501,A26)</f>
        <v>1</v>
      </c>
    </row>
    <row r="27">
      <c r="A27" s="6" t="s">
        <v>801</v>
      </c>
      <c r="B27">
        <f t="shared" si="5"/>
        <v>0</v>
      </c>
      <c r="C27">
        <f>countif(master_isolate_checklist!$A$2:$A$501,A27)</f>
        <v>1</v>
      </c>
    </row>
    <row r="28">
      <c r="A28" s="6" t="s">
        <v>756</v>
      </c>
      <c r="B28">
        <f>COUNTIF(MASTER_LIST!A3:A501,A28)</f>
        <v>0</v>
      </c>
      <c r="C28">
        <f>countif(master_isolate_checklist!$A$2:$A$501,A28)</f>
        <v>1</v>
      </c>
    </row>
  </sheetData>
  <autoFilter ref="$A$1:$Z$28"/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12</v>
      </c>
      <c r="M1" s="3" t="s">
        <v>15</v>
      </c>
      <c r="N1" s="3" t="s">
        <v>17</v>
      </c>
      <c r="O1" s="1" t="s">
        <v>19</v>
      </c>
      <c r="P1" s="1" t="s">
        <v>20</v>
      </c>
      <c r="Q1" s="1" t="s">
        <v>21</v>
      </c>
      <c r="R1" s="1" t="s">
        <v>18</v>
      </c>
      <c r="S1" s="6" t="s">
        <v>22</v>
      </c>
      <c r="T1" s="6" t="s">
        <v>32</v>
      </c>
      <c r="U1" s="6" t="s">
        <v>33</v>
      </c>
    </row>
    <row r="2" hidden="1">
      <c r="A2" s="4">
        <v>41729.0</v>
      </c>
      <c r="B2" s="5">
        <v>13.0</v>
      </c>
      <c r="C2" s="5">
        <v>2.0</v>
      </c>
      <c r="D2" s="5" t="s">
        <v>23</v>
      </c>
      <c r="E2" s="5" t="s">
        <v>24</v>
      </c>
      <c r="F2" s="5" t="s">
        <v>26</v>
      </c>
      <c r="G2" s="5">
        <v>4.0</v>
      </c>
      <c r="H2" s="5">
        <v>0.01759</v>
      </c>
      <c r="I2" s="5">
        <v>1.0</v>
      </c>
      <c r="J2" s="5" t="s">
        <v>28</v>
      </c>
      <c r="K2" s="5" t="s">
        <v>29</v>
      </c>
      <c r="L2" s="5" t="s">
        <v>29</v>
      </c>
      <c r="M2" s="5" t="s">
        <v>29</v>
      </c>
      <c r="N2" s="5" t="s">
        <v>29</v>
      </c>
      <c r="O2" s="5" t="str">
        <f t="shared" ref="O2:O178" si="1">if(S2=0,"n","y")</f>
        <v>#N/A</v>
      </c>
      <c r="P2" s="5">
        <v>0.0</v>
      </c>
      <c r="Q2" s="7">
        <f t="shared" ref="Q2:Q16" si="2">countif(K2:O2,"y")</f>
        <v>0</v>
      </c>
      <c r="R2" s="7"/>
      <c r="S2" t="str">
        <f>vlookup(B2,'Pivot Table 2'!$A$1:$D$177,2,FALSE)</f>
        <v>#N/A</v>
      </c>
      <c r="T2" t="str">
        <f>vlookup(B2,'Pivot Table 2'!$A$1:$D$177,3,FALSE)</f>
        <v>#N/A</v>
      </c>
      <c r="U2" t="str">
        <f>vlookup(B2,'Pivot Table 2'!$A$1:$D$177,4,FALSE)</f>
        <v>#N/A</v>
      </c>
    </row>
    <row r="3" hidden="1">
      <c r="A3" s="4">
        <v>41729.0</v>
      </c>
      <c r="B3" s="5">
        <v>14.0</v>
      </c>
      <c r="C3" s="5">
        <v>2.0</v>
      </c>
      <c r="D3" s="5" t="s">
        <v>23</v>
      </c>
      <c r="E3" s="5" t="s">
        <v>24</v>
      </c>
      <c r="F3" s="5" t="s">
        <v>34</v>
      </c>
      <c r="G3" s="5">
        <v>8.0</v>
      </c>
      <c r="H3" s="5">
        <v>0.01342</v>
      </c>
      <c r="I3" s="5">
        <v>1.0</v>
      </c>
      <c r="J3" s="5" t="s">
        <v>28</v>
      </c>
      <c r="K3" s="5" t="s">
        <v>29</v>
      </c>
      <c r="L3" s="5" t="s">
        <v>29</v>
      </c>
      <c r="M3" s="5" t="s">
        <v>29</v>
      </c>
      <c r="N3" s="5" t="s">
        <v>29</v>
      </c>
      <c r="O3" s="5" t="str">
        <f t="shared" si="1"/>
        <v>#N/A</v>
      </c>
      <c r="P3" s="5">
        <v>0.0</v>
      </c>
      <c r="Q3" s="7">
        <f t="shared" si="2"/>
        <v>0</v>
      </c>
      <c r="R3" s="5"/>
      <c r="S3" t="str">
        <f>vlookup(B3,'Pivot Table 2'!$A$1:$D$177,2,FALSE)</f>
        <v>#N/A</v>
      </c>
      <c r="T3" t="str">
        <f>vlookup(B3,'Pivot Table 2'!$A$1:$D$177,3,FALSE)</f>
        <v>#N/A</v>
      </c>
      <c r="U3" t="str">
        <f>vlookup(B3,'Pivot Table 2'!$A$1:$D$177,4,FALSE)</f>
        <v>#N/A</v>
      </c>
    </row>
    <row r="4" hidden="1">
      <c r="A4" s="4">
        <v>41729.0</v>
      </c>
      <c r="B4" s="5">
        <v>15.0</v>
      </c>
      <c r="C4" s="5">
        <v>3.0</v>
      </c>
      <c r="D4" s="5" t="s">
        <v>23</v>
      </c>
      <c r="E4" s="5" t="s">
        <v>24</v>
      </c>
      <c r="F4" s="5" t="s">
        <v>37</v>
      </c>
      <c r="G4" s="5">
        <v>9.0</v>
      </c>
      <c r="H4" s="5">
        <v>0.02168</v>
      </c>
      <c r="I4" s="5" t="s">
        <v>38</v>
      </c>
      <c r="J4" s="5" t="s">
        <v>28</v>
      </c>
      <c r="K4" s="5" t="s">
        <v>36</v>
      </c>
      <c r="L4" s="5" t="s">
        <v>29</v>
      </c>
      <c r="M4" s="5" t="s">
        <v>29</v>
      </c>
      <c r="N4" s="5" t="s">
        <v>29</v>
      </c>
      <c r="O4" s="5" t="str">
        <f t="shared" si="1"/>
        <v>#N/A</v>
      </c>
      <c r="P4" s="5">
        <v>0.0</v>
      </c>
      <c r="Q4" s="7">
        <f t="shared" si="2"/>
        <v>1</v>
      </c>
      <c r="R4" s="7"/>
      <c r="S4" t="str">
        <f>vlookup(B4,'Pivot Table 2'!$A$1:$D$177,2,FALSE)</f>
        <v>#N/A</v>
      </c>
      <c r="T4" t="str">
        <f>vlookup(B4,'Pivot Table 2'!$A$1:$D$177,3,FALSE)</f>
        <v>#N/A</v>
      </c>
      <c r="U4" t="str">
        <f>vlookup(B4,'Pivot Table 2'!$A$1:$D$177,4,FALSE)</f>
        <v>#N/A</v>
      </c>
    </row>
    <row r="5" hidden="1">
      <c r="A5" s="4">
        <v>41729.0</v>
      </c>
      <c r="B5" s="5">
        <v>16.0</v>
      </c>
      <c r="C5" s="5">
        <v>1.0</v>
      </c>
      <c r="D5" s="5" t="s">
        <v>23</v>
      </c>
      <c r="E5" s="5" t="s">
        <v>24</v>
      </c>
      <c r="F5" s="5" t="s">
        <v>25</v>
      </c>
      <c r="G5" s="5">
        <v>6.0</v>
      </c>
      <c r="H5" s="5">
        <v>0.01678</v>
      </c>
      <c r="I5" s="5" t="s">
        <v>27</v>
      </c>
      <c r="J5" s="5" t="s">
        <v>28</v>
      </c>
      <c r="K5" s="5" t="s">
        <v>29</v>
      </c>
      <c r="L5" s="5" t="s">
        <v>29</v>
      </c>
      <c r="M5" s="5" t="s">
        <v>29</v>
      </c>
      <c r="N5" s="5" t="s">
        <v>29</v>
      </c>
      <c r="O5" s="5" t="str">
        <f t="shared" si="1"/>
        <v>#N/A</v>
      </c>
      <c r="P5" s="5">
        <v>0.0</v>
      </c>
      <c r="Q5" s="7">
        <f t="shared" si="2"/>
        <v>0</v>
      </c>
      <c r="R5" s="5"/>
      <c r="S5" t="str">
        <f>vlookup(B5,'Pivot Table 2'!$A$1:$D$177,2,FALSE)</f>
        <v>#N/A</v>
      </c>
      <c r="T5" t="str">
        <f>vlookup(B5,'Pivot Table 2'!$A$1:$D$177,3,FALSE)</f>
        <v>#N/A</v>
      </c>
      <c r="U5" t="str">
        <f>vlookup(B5,'Pivot Table 2'!$A$1:$D$177,4,FALSE)</f>
        <v>#N/A</v>
      </c>
    </row>
    <row r="6" hidden="1">
      <c r="A6" s="4">
        <v>41729.0</v>
      </c>
      <c r="B6" s="5">
        <v>21.0</v>
      </c>
      <c r="C6" s="5" t="s">
        <v>24</v>
      </c>
      <c r="D6" s="5" t="s">
        <v>39</v>
      </c>
      <c r="E6" s="5" t="s">
        <v>30</v>
      </c>
      <c r="F6" s="5" t="s">
        <v>25</v>
      </c>
      <c r="G6" s="5">
        <v>1.0</v>
      </c>
      <c r="H6" s="5">
        <v>0.00669</v>
      </c>
      <c r="I6" s="5">
        <v>1.0</v>
      </c>
      <c r="J6" s="5" t="s">
        <v>28</v>
      </c>
      <c r="K6" s="5" t="s">
        <v>36</v>
      </c>
      <c r="L6" s="5" t="s">
        <v>36</v>
      </c>
      <c r="M6" s="5" t="s">
        <v>36</v>
      </c>
      <c r="N6" s="5" t="s">
        <v>29</v>
      </c>
      <c r="O6" s="5" t="str">
        <f t="shared" si="1"/>
        <v>#N/A</v>
      </c>
      <c r="P6" s="5">
        <v>0.0</v>
      </c>
      <c r="Q6" s="7">
        <f t="shared" si="2"/>
        <v>3</v>
      </c>
      <c r="R6" s="5" t="s">
        <v>44</v>
      </c>
      <c r="S6" t="str">
        <f>vlookup(B6,'Pivot Table 2'!$A$1:$D$177,2,FALSE)</f>
        <v>#N/A</v>
      </c>
      <c r="T6" t="str">
        <f>vlookup(B6,'Pivot Table 2'!$A$1:$D$177,3,FALSE)</f>
        <v>#N/A</v>
      </c>
      <c r="U6" t="str">
        <f>vlookup(B6,'Pivot Table 2'!$A$1:$D$177,4,FALSE)</f>
        <v>#N/A</v>
      </c>
    </row>
    <row r="7" hidden="1">
      <c r="A7" s="4">
        <v>41729.0</v>
      </c>
      <c r="B7" s="5">
        <v>22.0</v>
      </c>
      <c r="C7" s="5" t="s">
        <v>24</v>
      </c>
      <c r="D7" s="5" t="s">
        <v>39</v>
      </c>
      <c r="E7" s="5" t="s">
        <v>30</v>
      </c>
      <c r="F7" s="5" t="s">
        <v>34</v>
      </c>
      <c r="G7" s="5">
        <v>7.0</v>
      </c>
      <c r="H7" s="5">
        <v>0.02553</v>
      </c>
      <c r="I7" s="5">
        <v>1.0</v>
      </c>
      <c r="J7" s="5" t="s">
        <v>28</v>
      </c>
      <c r="K7" s="5" t="s">
        <v>36</v>
      </c>
      <c r="L7" s="5" t="s">
        <v>36</v>
      </c>
      <c r="M7" s="5" t="s">
        <v>36</v>
      </c>
      <c r="N7" s="5" t="s">
        <v>29</v>
      </c>
      <c r="O7" s="5" t="str">
        <f t="shared" si="1"/>
        <v>#N/A</v>
      </c>
      <c r="P7" s="5">
        <v>0.0</v>
      </c>
      <c r="Q7" s="7">
        <f t="shared" si="2"/>
        <v>3</v>
      </c>
      <c r="R7" s="5" t="s">
        <v>42</v>
      </c>
      <c r="S7" t="str">
        <f>vlookup(B7,'Pivot Table 2'!$A$1:$D$177,2,FALSE)</f>
        <v>#N/A</v>
      </c>
      <c r="T7" t="str">
        <f>vlookup(B7,'Pivot Table 2'!$A$1:$D$177,3,FALSE)</f>
        <v>#N/A</v>
      </c>
      <c r="U7" t="str">
        <f>vlookup(B7,'Pivot Table 2'!$A$1:$D$177,4,FALSE)</f>
        <v>#N/A</v>
      </c>
    </row>
    <row r="8" hidden="1">
      <c r="A8" s="4">
        <v>41729.0</v>
      </c>
      <c r="B8" s="5">
        <v>25.0</v>
      </c>
      <c r="C8" s="5">
        <v>5.0</v>
      </c>
      <c r="D8" s="5" t="s">
        <v>39</v>
      </c>
      <c r="E8" s="5" t="s">
        <v>30</v>
      </c>
      <c r="F8" s="5" t="s">
        <v>34</v>
      </c>
      <c r="G8" s="5">
        <v>6.0</v>
      </c>
      <c r="H8" s="5">
        <v>0.01123</v>
      </c>
      <c r="I8" s="5">
        <v>1.0</v>
      </c>
      <c r="J8" s="5" t="s">
        <v>28</v>
      </c>
      <c r="K8" s="5" t="s">
        <v>36</v>
      </c>
      <c r="L8" s="5" t="s">
        <v>29</v>
      </c>
      <c r="M8" s="5" t="s">
        <v>29</v>
      </c>
      <c r="N8" s="5" t="s">
        <v>29</v>
      </c>
      <c r="O8" s="5" t="str">
        <f t="shared" si="1"/>
        <v>#N/A</v>
      </c>
      <c r="P8" s="5">
        <v>0.0</v>
      </c>
      <c r="Q8" s="7">
        <f t="shared" si="2"/>
        <v>1</v>
      </c>
      <c r="R8" s="7"/>
      <c r="S8" t="str">
        <f>vlookup(B8,'Pivot Table 2'!$A$1:$D$177,2,FALSE)</f>
        <v>#N/A</v>
      </c>
      <c r="T8" t="str">
        <f>vlookup(B8,'Pivot Table 2'!$A$1:$D$177,3,FALSE)</f>
        <v>#N/A</v>
      </c>
      <c r="U8" t="str">
        <f>vlookup(B8,'Pivot Table 2'!$A$1:$D$177,4,FALSE)</f>
        <v>#N/A</v>
      </c>
    </row>
    <row r="9" hidden="1">
      <c r="A9" s="4">
        <v>41729.0</v>
      </c>
      <c r="B9" s="5">
        <v>29.0</v>
      </c>
      <c r="C9" s="5">
        <v>2.0</v>
      </c>
      <c r="D9" s="5" t="s">
        <v>39</v>
      </c>
      <c r="E9" s="5" t="s">
        <v>40</v>
      </c>
      <c r="F9" s="5" t="s">
        <v>25</v>
      </c>
      <c r="G9" s="5">
        <v>7.0</v>
      </c>
      <c r="H9" s="5">
        <v>0.01955</v>
      </c>
      <c r="I9" s="5">
        <v>1.0</v>
      </c>
      <c r="J9" s="5" t="s">
        <v>28</v>
      </c>
      <c r="K9" s="5" t="s">
        <v>36</v>
      </c>
      <c r="L9" s="5" t="s">
        <v>29</v>
      </c>
      <c r="M9" s="5" t="s">
        <v>29</v>
      </c>
      <c r="N9" s="5" t="s">
        <v>29</v>
      </c>
      <c r="O9" s="5" t="str">
        <f t="shared" si="1"/>
        <v>#N/A</v>
      </c>
      <c r="P9" s="5">
        <v>0.0</v>
      </c>
      <c r="Q9" s="7">
        <f t="shared" si="2"/>
        <v>1</v>
      </c>
      <c r="R9" s="5" t="s">
        <v>41</v>
      </c>
      <c r="S9" t="str">
        <f>vlookup(B9,'Pivot Table 2'!$A$1:$D$177,2,FALSE)</f>
        <v>#N/A</v>
      </c>
      <c r="T9" t="str">
        <f>vlookup(B9,'Pivot Table 2'!$A$1:$D$177,3,FALSE)</f>
        <v>#N/A</v>
      </c>
      <c r="U9" t="str">
        <f>vlookup(B9,'Pivot Table 2'!$A$1:$D$177,4,FALSE)</f>
        <v>#N/A</v>
      </c>
    </row>
    <row r="10" hidden="1">
      <c r="A10" s="4">
        <v>41729.0</v>
      </c>
      <c r="B10" s="5">
        <v>27.0</v>
      </c>
      <c r="C10" s="5">
        <v>5.0</v>
      </c>
      <c r="D10" s="5" t="s">
        <v>39</v>
      </c>
      <c r="E10" s="5" t="s">
        <v>30</v>
      </c>
      <c r="F10" s="5" t="s">
        <v>26</v>
      </c>
      <c r="G10" s="5">
        <v>4.0</v>
      </c>
      <c r="H10" s="5">
        <v>0.01192</v>
      </c>
      <c r="I10" s="5" t="s">
        <v>46</v>
      </c>
      <c r="J10" s="5" t="s">
        <v>28</v>
      </c>
      <c r="K10" s="5" t="s">
        <v>36</v>
      </c>
      <c r="L10" s="5" t="s">
        <v>36</v>
      </c>
      <c r="M10" s="5" t="s">
        <v>29</v>
      </c>
      <c r="N10" s="5" t="s">
        <v>29</v>
      </c>
      <c r="O10" s="5" t="str">
        <f t="shared" si="1"/>
        <v>#N/A</v>
      </c>
      <c r="P10" s="5">
        <v>0.0</v>
      </c>
      <c r="Q10" s="7">
        <f t="shared" si="2"/>
        <v>2</v>
      </c>
      <c r="R10" s="7"/>
      <c r="S10" t="str">
        <f>vlookup(B10,'Pivot Table 2'!$A$1:$D$177,2,FALSE)</f>
        <v>#N/A</v>
      </c>
      <c r="T10" t="str">
        <f>vlookup(B10,'Pivot Table 2'!$A$1:$D$177,3,FALSE)</f>
        <v>#N/A</v>
      </c>
      <c r="U10" t="str">
        <f>vlookup(B10,'Pivot Table 2'!$A$1:$D$177,4,FALSE)</f>
        <v>#N/A</v>
      </c>
    </row>
    <row r="11" hidden="1">
      <c r="A11" s="4">
        <v>41729.0</v>
      </c>
      <c r="B11" s="5">
        <v>28.0</v>
      </c>
      <c r="C11" s="5">
        <v>5.0</v>
      </c>
      <c r="D11" s="5" t="s">
        <v>39</v>
      </c>
      <c r="E11" s="5" t="s">
        <v>30</v>
      </c>
      <c r="F11" s="5" t="s">
        <v>25</v>
      </c>
      <c r="G11" s="5">
        <v>6.0</v>
      </c>
      <c r="H11" s="5">
        <v>0.02158</v>
      </c>
      <c r="I11" s="5" t="s">
        <v>48</v>
      </c>
      <c r="J11" s="5" t="s">
        <v>28</v>
      </c>
      <c r="K11" s="5" t="s">
        <v>36</v>
      </c>
      <c r="L11" s="5" t="s">
        <v>29</v>
      </c>
      <c r="M11" s="5" t="s">
        <v>29</v>
      </c>
      <c r="N11" s="5" t="s">
        <v>36</v>
      </c>
      <c r="O11" s="5" t="str">
        <f t="shared" si="1"/>
        <v>#N/A</v>
      </c>
      <c r="P11" s="5">
        <v>0.0</v>
      </c>
      <c r="Q11" s="7">
        <f t="shared" si="2"/>
        <v>2</v>
      </c>
      <c r="R11" s="5" t="s">
        <v>49</v>
      </c>
      <c r="S11" t="str">
        <f>vlookup(B11,'Pivot Table 2'!$A$1:$D$177,2,FALSE)</f>
        <v>#N/A</v>
      </c>
      <c r="T11" t="str">
        <f>vlookup(B11,'Pivot Table 2'!$A$1:$D$177,3,FALSE)</f>
        <v>#N/A</v>
      </c>
      <c r="U11" t="str">
        <f>vlookup(B11,'Pivot Table 2'!$A$1:$D$177,4,FALSE)</f>
        <v>#N/A</v>
      </c>
    </row>
    <row r="12" hidden="1">
      <c r="A12" s="4">
        <v>41729.0</v>
      </c>
      <c r="B12" s="5">
        <v>31.0</v>
      </c>
      <c r="C12" s="5">
        <v>31.0</v>
      </c>
      <c r="D12" s="5" t="s">
        <v>50</v>
      </c>
      <c r="E12" s="5" t="s">
        <v>50</v>
      </c>
      <c r="F12" s="5" t="s">
        <v>37</v>
      </c>
      <c r="G12" s="5">
        <v>7.0</v>
      </c>
      <c r="H12" s="5">
        <v>0.01962</v>
      </c>
      <c r="I12" s="5">
        <v>1.0</v>
      </c>
      <c r="J12" s="5" t="s">
        <v>28</v>
      </c>
      <c r="K12" s="5" t="s">
        <v>36</v>
      </c>
      <c r="L12" s="5" t="s">
        <v>29</v>
      </c>
      <c r="M12" s="5" t="s">
        <v>29</v>
      </c>
      <c r="N12" s="5" t="s">
        <v>29</v>
      </c>
      <c r="O12" s="5" t="str">
        <f t="shared" si="1"/>
        <v>#N/A</v>
      </c>
      <c r="P12" s="5">
        <v>0.0</v>
      </c>
      <c r="Q12" s="7">
        <f t="shared" si="2"/>
        <v>1</v>
      </c>
      <c r="R12" s="5" t="s">
        <v>52</v>
      </c>
      <c r="S12" t="str">
        <f>vlookup(B12,'Pivot Table 2'!$A$1:$D$177,2,FALSE)</f>
        <v>#N/A</v>
      </c>
      <c r="T12" t="str">
        <f>vlookup(B12,'Pivot Table 2'!$A$1:$D$177,3,FALSE)</f>
        <v>#N/A</v>
      </c>
      <c r="U12" t="str">
        <f>vlookup(B12,'Pivot Table 2'!$A$1:$D$177,4,FALSE)</f>
        <v>#N/A</v>
      </c>
    </row>
    <row r="13" hidden="1">
      <c r="A13" s="4">
        <v>41729.0</v>
      </c>
      <c r="B13" s="5">
        <v>30.0</v>
      </c>
      <c r="C13" s="5">
        <v>2.0</v>
      </c>
      <c r="D13" s="5" t="s">
        <v>39</v>
      </c>
      <c r="E13" s="5" t="s">
        <v>40</v>
      </c>
      <c r="F13" s="5" t="s">
        <v>37</v>
      </c>
      <c r="G13" s="5">
        <v>9.0</v>
      </c>
      <c r="H13" s="5">
        <v>0.01416</v>
      </c>
      <c r="I13" s="5">
        <v>1.0</v>
      </c>
      <c r="J13" s="5" t="s">
        <v>28</v>
      </c>
      <c r="K13" s="5" t="s">
        <v>29</v>
      </c>
      <c r="L13" s="5" t="s">
        <v>29</v>
      </c>
      <c r="M13" s="5" t="s">
        <v>29</v>
      </c>
      <c r="N13" s="5" t="s">
        <v>29</v>
      </c>
      <c r="O13" s="5" t="str">
        <f t="shared" si="1"/>
        <v>#N/A</v>
      </c>
      <c r="P13" s="5">
        <v>0.0</v>
      </c>
      <c r="Q13" s="7">
        <f t="shared" si="2"/>
        <v>0</v>
      </c>
      <c r="R13" s="7"/>
      <c r="S13" t="str">
        <f>vlookup(B13,'Pivot Table 2'!$A$1:$D$177,2,FALSE)</f>
        <v>#N/A</v>
      </c>
      <c r="T13" t="str">
        <f>vlookup(B13,'Pivot Table 2'!$A$1:$D$177,3,FALSE)</f>
        <v>#N/A</v>
      </c>
      <c r="U13" t="str">
        <f>vlookup(B13,'Pivot Table 2'!$A$1:$D$177,4,FALSE)</f>
        <v>#N/A</v>
      </c>
    </row>
    <row r="14" hidden="1">
      <c r="A14" s="4">
        <v>41743.0</v>
      </c>
      <c r="B14" s="5">
        <v>85.0</v>
      </c>
      <c r="C14" s="5">
        <v>10.0</v>
      </c>
      <c r="D14" s="5" t="s">
        <v>39</v>
      </c>
      <c r="E14" s="5" t="s">
        <v>24</v>
      </c>
      <c r="F14" s="5" t="s">
        <v>37</v>
      </c>
      <c r="G14" s="5" t="s">
        <v>24</v>
      </c>
      <c r="H14" s="5">
        <v>0.02826</v>
      </c>
      <c r="I14" s="5">
        <v>1.0</v>
      </c>
      <c r="J14" s="5" t="s">
        <v>28</v>
      </c>
      <c r="K14" s="5" t="s">
        <v>36</v>
      </c>
      <c r="L14" s="5" t="s">
        <v>29</v>
      </c>
      <c r="M14" s="5" t="s">
        <v>29</v>
      </c>
      <c r="N14" s="5" t="s">
        <v>29</v>
      </c>
      <c r="O14" s="5" t="str">
        <f t="shared" si="1"/>
        <v>#VALUE!</v>
      </c>
      <c r="P14" s="5">
        <v>0.0</v>
      </c>
      <c r="Q14" s="7">
        <f t="shared" si="2"/>
        <v>1</v>
      </c>
      <c r="R14" s="5" t="s">
        <v>79</v>
      </c>
      <c r="S14" t="str">
        <f>vlookup(B14,'Pivot Table 2'!$A$1:$D$177,2,FALSE)</f>
        <v>#VALUE!</v>
      </c>
      <c r="T14" t="str">
        <f>vlookup(B14,'Pivot Table 2'!$A$1:$D$177,3,FALSE)</f>
        <v>#VALUE!</v>
      </c>
      <c r="U14">
        <f>vlookup(B14,'Pivot Table 2'!$A$1:$D$177,4,FALSE)</f>
        <v>4</v>
      </c>
    </row>
    <row r="15" hidden="1">
      <c r="A15" s="4">
        <v>41746.0</v>
      </c>
      <c r="B15" s="5">
        <v>87.0</v>
      </c>
      <c r="C15" s="5">
        <v>4.0</v>
      </c>
      <c r="D15" s="5" t="s">
        <v>23</v>
      </c>
      <c r="E15" s="5" t="s">
        <v>24</v>
      </c>
      <c r="F15" s="5" t="s">
        <v>25</v>
      </c>
      <c r="G15" s="5" t="s">
        <v>24</v>
      </c>
      <c r="H15" s="5">
        <v>0.01768</v>
      </c>
      <c r="I15" s="5" t="s">
        <v>27</v>
      </c>
      <c r="J15" s="5" t="s">
        <v>28</v>
      </c>
      <c r="K15" s="5" t="s">
        <v>29</v>
      </c>
      <c r="L15" s="5" t="s">
        <v>36</v>
      </c>
      <c r="M15" s="5" t="s">
        <v>29</v>
      </c>
      <c r="N15" s="5" t="s">
        <v>29</v>
      </c>
      <c r="O15" s="5" t="str">
        <f t="shared" si="1"/>
        <v>#VALUE!</v>
      </c>
      <c r="P15" s="5">
        <v>0.0</v>
      </c>
      <c r="Q15" s="7">
        <f t="shared" si="2"/>
        <v>1</v>
      </c>
      <c r="R15" s="7"/>
      <c r="S15" t="str">
        <f>vlookup(B15,'Pivot Table 2'!$A$1:$D$177,2,FALSE)</f>
        <v>#VALUE!</v>
      </c>
      <c r="T15" t="str">
        <f>vlookup(B15,'Pivot Table 2'!$A$1:$D$177,3,FALSE)</f>
        <v>#VALUE!</v>
      </c>
      <c r="U15">
        <f>vlookup(B15,'Pivot Table 2'!$A$1:$D$177,4,FALSE)</f>
        <v>1</v>
      </c>
    </row>
    <row r="16" hidden="1">
      <c r="A16" s="4">
        <v>41729.0</v>
      </c>
      <c r="B16" s="5">
        <v>35.0</v>
      </c>
      <c r="C16" s="5">
        <v>26.0</v>
      </c>
      <c r="D16" s="5" t="s">
        <v>39</v>
      </c>
      <c r="E16" s="5" t="s">
        <v>40</v>
      </c>
      <c r="F16" s="5" t="s">
        <v>34</v>
      </c>
      <c r="G16" s="5">
        <v>6.0</v>
      </c>
      <c r="H16" s="5">
        <v>0.0228</v>
      </c>
      <c r="I16" s="5">
        <v>1.0</v>
      </c>
      <c r="J16" s="5" t="s">
        <v>28</v>
      </c>
      <c r="K16" s="5" t="s">
        <v>29</v>
      </c>
      <c r="L16" s="5" t="s">
        <v>29</v>
      </c>
      <c r="M16" s="5" t="s">
        <v>29</v>
      </c>
      <c r="N16" s="5" t="s">
        <v>29</v>
      </c>
      <c r="O16" s="5" t="str">
        <f t="shared" si="1"/>
        <v>#N/A</v>
      </c>
      <c r="P16" s="5">
        <v>0.0</v>
      </c>
      <c r="Q16" s="7">
        <f t="shared" si="2"/>
        <v>0</v>
      </c>
      <c r="R16" s="5" t="s">
        <v>55</v>
      </c>
      <c r="S16" t="str">
        <f>vlookup(B16,'Pivot Table 2'!$A$1:$D$177,2,FALSE)</f>
        <v>#N/A</v>
      </c>
      <c r="T16" t="str">
        <f>vlookup(B16,'Pivot Table 2'!$A$1:$D$177,3,FALSE)</f>
        <v>#N/A</v>
      </c>
      <c r="U16" t="str">
        <f>vlookup(B16,'Pivot Table 2'!$A$1:$D$177,4,FALSE)</f>
        <v>#N/A</v>
      </c>
    </row>
    <row r="17">
      <c r="A17" s="4">
        <v>41786.0</v>
      </c>
      <c r="B17" s="5">
        <v>135.0</v>
      </c>
      <c r="C17" s="5">
        <v>12.0</v>
      </c>
      <c r="D17" s="5" t="s">
        <v>28</v>
      </c>
      <c r="E17" s="5" t="s">
        <v>24</v>
      </c>
      <c r="F17" s="5" t="s">
        <v>26</v>
      </c>
      <c r="G17" s="5" t="s">
        <v>24</v>
      </c>
      <c r="H17" s="5">
        <v>0.02799</v>
      </c>
      <c r="I17" s="5" t="s">
        <v>27</v>
      </c>
      <c r="J17" s="5" t="s">
        <v>28</v>
      </c>
      <c r="K17" s="5" t="s">
        <v>36</v>
      </c>
      <c r="L17" s="5" t="s">
        <v>36</v>
      </c>
      <c r="M17" s="5" t="s">
        <v>36</v>
      </c>
      <c r="N17" s="5" t="s">
        <v>36</v>
      </c>
      <c r="O17" s="5" t="str">
        <f t="shared" si="1"/>
        <v>y</v>
      </c>
      <c r="P17" s="5">
        <v>1.0</v>
      </c>
      <c r="Q17" s="7">
        <f t="shared" ref="Q17:Q22" si="3">countif(K17:O17,"y")-countif(L17,"y")</f>
        <v>4</v>
      </c>
      <c r="R17" s="5" t="s">
        <v>47</v>
      </c>
      <c r="S17">
        <f>vlookup(B17,'Pivot Table 2'!$A$1:$D$177,2,FALSE)</f>
        <v>11269649.87</v>
      </c>
      <c r="T17">
        <f>vlookup(B17,'Pivot Table 2'!$A$1:$D$177,3,FALSE)</f>
        <v>7.051910424</v>
      </c>
      <c r="U17">
        <f>vlookup(B17,'Pivot Table 2'!$A$1:$D$177,4,FALSE)</f>
        <v>2</v>
      </c>
    </row>
    <row r="18">
      <c r="A18" s="4">
        <v>41786.0</v>
      </c>
      <c r="B18" s="5">
        <v>139.0</v>
      </c>
      <c r="C18" s="5">
        <v>12.0</v>
      </c>
      <c r="D18" s="5" t="s">
        <v>39</v>
      </c>
      <c r="E18" s="5" t="s">
        <v>56</v>
      </c>
      <c r="F18" s="5" t="s">
        <v>26</v>
      </c>
      <c r="G18" s="5" t="s">
        <v>24</v>
      </c>
      <c r="H18" s="5">
        <v>0.01929</v>
      </c>
      <c r="I18" s="5">
        <v>1.0</v>
      </c>
      <c r="J18" s="5" t="s">
        <v>28</v>
      </c>
      <c r="K18" s="5" t="s">
        <v>36</v>
      </c>
      <c r="L18" s="5" t="s">
        <v>36</v>
      </c>
      <c r="M18" s="5" t="s">
        <v>36</v>
      </c>
      <c r="N18" s="5" t="s">
        <v>36</v>
      </c>
      <c r="O18" s="5" t="str">
        <f t="shared" si="1"/>
        <v>y</v>
      </c>
      <c r="P18" s="5">
        <v>1.0</v>
      </c>
      <c r="Q18" s="7">
        <f t="shared" si="3"/>
        <v>4</v>
      </c>
      <c r="R18" s="5" t="s">
        <v>88</v>
      </c>
      <c r="S18">
        <f>vlookup(B18,'Pivot Table 2'!$A$1:$D$177,2,FALSE)</f>
        <v>372135.8217</v>
      </c>
      <c r="T18">
        <f>vlookup(B18,'Pivot Table 2'!$A$1:$D$177,3,FALSE)</f>
        <v>5.570701477</v>
      </c>
      <c r="U18">
        <f>vlookup(B18,'Pivot Table 2'!$A$1:$D$177,4,FALSE)</f>
        <v>4</v>
      </c>
    </row>
    <row r="19">
      <c r="A19" s="4">
        <v>41787.0</v>
      </c>
      <c r="B19" s="5">
        <v>155.0</v>
      </c>
      <c r="C19" s="5">
        <v>25.0</v>
      </c>
      <c r="D19" s="5" t="s">
        <v>28</v>
      </c>
      <c r="E19" s="5" t="s">
        <v>24</v>
      </c>
      <c r="F19" s="5" t="s">
        <v>26</v>
      </c>
      <c r="G19" s="5" t="s">
        <v>24</v>
      </c>
      <c r="H19" s="5">
        <v>0.01338</v>
      </c>
      <c r="I19" s="5">
        <v>1.0</v>
      </c>
      <c r="J19" s="5" t="s">
        <v>28</v>
      </c>
      <c r="K19" s="5" t="s">
        <v>36</v>
      </c>
      <c r="L19" s="5" t="s">
        <v>36</v>
      </c>
      <c r="M19" s="5" t="s">
        <v>36</v>
      </c>
      <c r="N19" s="5" t="s">
        <v>36</v>
      </c>
      <c r="O19" s="5" t="str">
        <f t="shared" si="1"/>
        <v>y</v>
      </c>
      <c r="P19" s="5">
        <v>1.0</v>
      </c>
      <c r="Q19" s="7">
        <f t="shared" si="3"/>
        <v>4</v>
      </c>
      <c r="R19" s="5" t="s">
        <v>47</v>
      </c>
      <c r="S19">
        <f>vlookup(B19,'Pivot Table 2'!$A$1:$D$177,2,FALSE)</f>
        <v>1121543.348</v>
      </c>
      <c r="T19">
        <f>vlookup(B19,'Pivot Table 2'!$A$1:$D$177,3,FALSE)</f>
        <v>6.049816064</v>
      </c>
      <c r="U19">
        <f>vlookup(B19,'Pivot Table 2'!$A$1:$D$177,4,FALSE)</f>
        <v>1</v>
      </c>
    </row>
    <row r="20">
      <c r="A20" s="4">
        <v>41788.0</v>
      </c>
      <c r="B20" s="5">
        <v>163.0</v>
      </c>
      <c r="C20" s="5">
        <v>19.0</v>
      </c>
      <c r="D20" s="5" t="s">
        <v>28</v>
      </c>
      <c r="E20" s="5" t="s">
        <v>24</v>
      </c>
      <c r="F20" s="5" t="s">
        <v>34</v>
      </c>
      <c r="G20" s="5">
        <v>11.0</v>
      </c>
      <c r="H20" s="5">
        <v>0.03094</v>
      </c>
      <c r="I20" s="5" t="s">
        <v>94</v>
      </c>
      <c r="J20" s="5" t="s">
        <v>28</v>
      </c>
      <c r="K20" s="5" t="s">
        <v>36</v>
      </c>
      <c r="L20" s="5" t="s">
        <v>36</v>
      </c>
      <c r="M20" s="5" t="s">
        <v>36</v>
      </c>
      <c r="N20" s="5" t="s">
        <v>36</v>
      </c>
      <c r="O20" s="5" t="str">
        <f t="shared" si="1"/>
        <v>y</v>
      </c>
      <c r="P20" s="5">
        <v>1.0</v>
      </c>
      <c r="Q20" s="7">
        <f t="shared" si="3"/>
        <v>4</v>
      </c>
      <c r="R20" s="5" t="s">
        <v>47</v>
      </c>
      <c r="S20">
        <f>vlookup(B20,'Pivot Table 2'!$A$1:$D$177,2,FALSE)</f>
        <v>11580.88235</v>
      </c>
      <c r="T20">
        <f>vlookup(B20,'Pivot Table 2'!$A$1:$D$177,3,FALSE)</f>
        <v>4.06374165</v>
      </c>
      <c r="U20">
        <f>vlookup(B20,'Pivot Table 2'!$A$1:$D$177,4,FALSE)</f>
        <v>2</v>
      </c>
    </row>
    <row r="21">
      <c r="A21" s="4">
        <v>41789.0</v>
      </c>
      <c r="B21" s="5">
        <v>199.0</v>
      </c>
      <c r="C21" s="5">
        <v>23.0</v>
      </c>
      <c r="D21" s="5" t="s">
        <v>28</v>
      </c>
      <c r="E21" s="5" t="s">
        <v>24</v>
      </c>
      <c r="F21" s="5" t="s">
        <v>25</v>
      </c>
      <c r="G21" s="5" t="s">
        <v>24</v>
      </c>
      <c r="H21" s="5">
        <v>0.0255</v>
      </c>
      <c r="I21" s="5">
        <v>1.0</v>
      </c>
      <c r="J21" s="5" t="s">
        <v>28</v>
      </c>
      <c r="K21" s="5" t="s">
        <v>36</v>
      </c>
      <c r="L21" s="5" t="s">
        <v>36</v>
      </c>
      <c r="M21" s="5" t="s">
        <v>36</v>
      </c>
      <c r="N21" s="5" t="s">
        <v>36</v>
      </c>
      <c r="O21" s="5" t="str">
        <f t="shared" si="1"/>
        <v>y</v>
      </c>
      <c r="P21" s="5">
        <v>1.0</v>
      </c>
      <c r="Q21" s="7">
        <f t="shared" si="3"/>
        <v>4</v>
      </c>
      <c r="R21" s="5" t="s">
        <v>47</v>
      </c>
      <c r="S21">
        <f>vlookup(B21,'Pivot Table 2'!$A$1:$D$177,2,FALSE)</f>
        <v>588480.3922</v>
      </c>
      <c r="T21">
        <f>vlookup(B21,'Pivot Table 2'!$A$1:$D$177,3,FALSE)</f>
        <v>5.769731997</v>
      </c>
      <c r="U21">
        <f>vlookup(B21,'Pivot Table 2'!$A$1:$D$177,4,FALSE)</f>
        <v>2</v>
      </c>
    </row>
    <row r="22">
      <c r="A22" s="4">
        <v>41736.0</v>
      </c>
      <c r="B22" s="5">
        <v>55.0</v>
      </c>
      <c r="C22" s="5">
        <v>26.0</v>
      </c>
      <c r="D22" s="5" t="s">
        <v>39</v>
      </c>
      <c r="E22" s="5" t="s">
        <v>24</v>
      </c>
      <c r="F22" s="5" t="s">
        <v>25</v>
      </c>
      <c r="G22" s="5">
        <v>4.0</v>
      </c>
      <c r="H22" s="5">
        <v>0.01778</v>
      </c>
      <c r="I22" s="5">
        <v>1.0</v>
      </c>
      <c r="J22" s="5" t="s">
        <v>28</v>
      </c>
      <c r="K22" s="5" t="s">
        <v>36</v>
      </c>
      <c r="L22" s="5" t="s">
        <v>36</v>
      </c>
      <c r="M22" s="5" t="s">
        <v>36</v>
      </c>
      <c r="N22" s="5" t="s">
        <v>29</v>
      </c>
      <c r="O22" s="5" t="str">
        <f t="shared" si="1"/>
        <v>y</v>
      </c>
      <c r="P22" s="5">
        <v>1.0</v>
      </c>
      <c r="Q22" s="7">
        <f t="shared" si="3"/>
        <v>3</v>
      </c>
      <c r="R22" s="7"/>
      <c r="S22">
        <f>vlookup(B22,'Pivot Table 2'!$A$1:$D$177,2,FALSE)</f>
        <v>4306102.362</v>
      </c>
      <c r="T22">
        <f>vlookup(B22,'Pivot Table 2'!$A$1:$D$177,3,FALSE)</f>
        <v>6.634084349</v>
      </c>
      <c r="U22">
        <f>vlookup(B22,'Pivot Table 2'!$A$1:$D$177,4,FALSE)</f>
        <v>5</v>
      </c>
    </row>
    <row r="23" hidden="1">
      <c r="A23" s="4">
        <v>41788.0</v>
      </c>
      <c r="B23" s="5">
        <v>176.0</v>
      </c>
      <c r="C23" s="5">
        <v>20.0</v>
      </c>
      <c r="D23" s="5" t="s">
        <v>39</v>
      </c>
      <c r="E23" s="5" t="s">
        <v>24</v>
      </c>
      <c r="F23" s="5" t="s">
        <v>34</v>
      </c>
      <c r="G23" s="5" t="s">
        <v>24</v>
      </c>
      <c r="H23" s="5">
        <v>0.027</v>
      </c>
      <c r="I23" s="5" t="s">
        <v>27</v>
      </c>
      <c r="J23" s="5" t="s">
        <v>28</v>
      </c>
      <c r="K23" s="12" t="s">
        <v>24</v>
      </c>
      <c r="L23" s="12" t="s">
        <v>24</v>
      </c>
      <c r="M23" s="13"/>
      <c r="N23" s="5" t="s">
        <v>29</v>
      </c>
      <c r="O23" s="5" t="str">
        <f t="shared" si="1"/>
        <v>n</v>
      </c>
      <c r="P23" s="5">
        <v>0.0</v>
      </c>
      <c r="Q23" s="7">
        <f>countif(K23:O23,"y")</f>
        <v>0</v>
      </c>
      <c r="R23" s="7"/>
      <c r="S23">
        <f>vlookup(B23,'Pivot Table 2'!$A$1:$D$177,2,FALSE)</f>
        <v>0</v>
      </c>
      <c r="T23">
        <f>vlookup(B23,'Pivot Table 2'!$A$1:$D$177,3,FALSE)</f>
        <v>0</v>
      </c>
      <c r="U23">
        <f>vlookup(B23,'Pivot Table 2'!$A$1:$D$177,4,FALSE)</f>
        <v>0</v>
      </c>
    </row>
    <row r="24">
      <c r="A24" s="4">
        <v>41786.0</v>
      </c>
      <c r="B24" s="5">
        <v>131.0</v>
      </c>
      <c r="C24" s="5">
        <v>16.0</v>
      </c>
      <c r="D24" s="5" t="s">
        <v>28</v>
      </c>
      <c r="E24" s="5" t="s">
        <v>24</v>
      </c>
      <c r="F24" s="5" t="s">
        <v>37</v>
      </c>
      <c r="G24" s="5">
        <v>5.0</v>
      </c>
      <c r="H24" s="5">
        <v>0.01984</v>
      </c>
      <c r="I24" s="5">
        <v>1.0</v>
      </c>
      <c r="J24" s="5" t="s">
        <v>28</v>
      </c>
      <c r="K24" s="5" t="s">
        <v>36</v>
      </c>
      <c r="L24" s="5" t="s">
        <v>36</v>
      </c>
      <c r="M24" s="5" t="s">
        <v>29</v>
      </c>
      <c r="N24" s="5" t="s">
        <v>36</v>
      </c>
      <c r="O24" s="5" t="str">
        <f t="shared" si="1"/>
        <v>y</v>
      </c>
      <c r="P24" s="5">
        <v>1.0</v>
      </c>
      <c r="Q24" s="7">
        <f t="shared" ref="Q24:Q46" si="4">countif(K24:O24,"y")-countif(L24,"y")</f>
        <v>3</v>
      </c>
      <c r="R24" s="5" t="s">
        <v>47</v>
      </c>
      <c r="S24">
        <f>vlookup(B24,'Pivot Table 2'!$A$1:$D$177,2,FALSE)</f>
        <v>77179.93952</v>
      </c>
      <c r="T24">
        <f>vlookup(B24,'Pivot Table 2'!$A$1:$D$177,3,FALSE)</f>
        <v>4.887504434</v>
      </c>
      <c r="U24">
        <f>vlookup(B24,'Pivot Table 2'!$A$1:$D$177,4,FALSE)</f>
        <v>4</v>
      </c>
    </row>
    <row r="25">
      <c r="A25" s="4">
        <v>41786.0</v>
      </c>
      <c r="B25" s="5">
        <v>132.0</v>
      </c>
      <c r="C25" s="5">
        <v>12.0</v>
      </c>
      <c r="D25" s="5" t="s">
        <v>28</v>
      </c>
      <c r="E25" s="5" t="s">
        <v>24</v>
      </c>
      <c r="F25" s="5" t="s">
        <v>37</v>
      </c>
      <c r="G25" s="5" t="s">
        <v>24</v>
      </c>
      <c r="H25" s="5">
        <v>0.02013</v>
      </c>
      <c r="I25" s="5">
        <v>1.0</v>
      </c>
      <c r="J25" s="5" t="s">
        <v>28</v>
      </c>
      <c r="K25" s="5" t="s">
        <v>36</v>
      </c>
      <c r="L25" s="5" t="s">
        <v>36</v>
      </c>
      <c r="M25" s="5" t="s">
        <v>29</v>
      </c>
      <c r="N25" s="5" t="s">
        <v>36</v>
      </c>
      <c r="O25" s="5" t="str">
        <f t="shared" si="1"/>
        <v>y</v>
      </c>
      <c r="P25" s="5">
        <v>1.0</v>
      </c>
      <c r="Q25" s="7">
        <f t="shared" si="4"/>
        <v>3</v>
      </c>
      <c r="R25" s="5" t="s">
        <v>87</v>
      </c>
      <c r="S25">
        <f>vlookup(B25,'Pivot Table 2'!$A$1:$D$177,2,FALSE)</f>
        <v>746988.3259</v>
      </c>
      <c r="T25">
        <f>vlookup(B25,'Pivot Table 2'!$A$1:$D$177,3,FALSE)</f>
        <v>5.873313815</v>
      </c>
      <c r="U25">
        <f>vlookup(B25,'Pivot Table 2'!$A$1:$D$177,4,FALSE)</f>
        <v>8</v>
      </c>
    </row>
    <row r="26">
      <c r="A26" s="4">
        <v>41786.0</v>
      </c>
      <c r="B26" s="5">
        <v>134.0</v>
      </c>
      <c r="C26" s="5">
        <v>12.0</v>
      </c>
      <c r="D26" s="5" t="s">
        <v>28</v>
      </c>
      <c r="E26" s="5" t="s">
        <v>24</v>
      </c>
      <c r="F26" s="5" t="s">
        <v>34</v>
      </c>
      <c r="G26" s="5" t="s">
        <v>24</v>
      </c>
      <c r="H26" s="5">
        <v>0.02751</v>
      </c>
      <c r="I26" s="5">
        <v>1.0</v>
      </c>
      <c r="J26" s="5" t="s">
        <v>28</v>
      </c>
      <c r="K26" s="5" t="s">
        <v>36</v>
      </c>
      <c r="L26" s="5" t="s">
        <v>29</v>
      </c>
      <c r="M26" s="5" t="s">
        <v>36</v>
      </c>
      <c r="N26" s="5" t="s">
        <v>36</v>
      </c>
      <c r="O26" s="5" t="str">
        <f t="shared" si="1"/>
        <v>y</v>
      </c>
      <c r="P26" s="5">
        <v>1.0</v>
      </c>
      <c r="Q26" s="7">
        <f t="shared" si="4"/>
        <v>4</v>
      </c>
      <c r="R26" s="5" t="s">
        <v>47</v>
      </c>
      <c r="S26">
        <f>vlookup(B26,'Pivot Table 2'!$A$1:$D$177,2,FALSE)</f>
        <v>9907.760814</v>
      </c>
      <c r="T26">
        <f>vlookup(B26,'Pivot Table 2'!$A$1:$D$177,3,FALSE)</f>
        <v>3.995975514</v>
      </c>
      <c r="U26">
        <f>vlookup(B26,'Pivot Table 2'!$A$1:$D$177,4,FALSE)</f>
        <v>5</v>
      </c>
    </row>
    <row r="27">
      <c r="A27" s="4">
        <v>41787.0</v>
      </c>
      <c r="B27" s="5">
        <v>147.0</v>
      </c>
      <c r="C27" s="5">
        <v>9.0</v>
      </c>
      <c r="D27" s="5" t="s">
        <v>39</v>
      </c>
      <c r="E27" s="5" t="s">
        <v>56</v>
      </c>
      <c r="F27" s="5" t="s">
        <v>77</v>
      </c>
      <c r="G27" s="5" t="s">
        <v>24</v>
      </c>
      <c r="H27" s="5">
        <v>0.001124</v>
      </c>
      <c r="I27" s="5" t="s">
        <v>76</v>
      </c>
      <c r="J27" s="5" t="s">
        <v>28</v>
      </c>
      <c r="K27" s="5" t="s">
        <v>36</v>
      </c>
      <c r="L27" s="5" t="s">
        <v>36</v>
      </c>
      <c r="M27" s="5" t="s">
        <v>36</v>
      </c>
      <c r="N27" s="5" t="s">
        <v>29</v>
      </c>
      <c r="O27" s="5" t="str">
        <f t="shared" si="1"/>
        <v>y</v>
      </c>
      <c r="P27" s="5">
        <v>1.0</v>
      </c>
      <c r="Q27" s="7">
        <f t="shared" si="4"/>
        <v>3</v>
      </c>
      <c r="R27" s="7"/>
      <c r="S27">
        <f>vlookup(B27,'Pivot Table 2'!$A$1:$D$177,2,FALSE)</f>
        <v>623398576.5</v>
      </c>
      <c r="T27">
        <f>vlookup(B27,'Pivot Table 2'!$A$1:$D$177,3,FALSE)</f>
        <v>8.794765806</v>
      </c>
      <c r="U27">
        <f>vlookup(B27,'Pivot Table 2'!$A$1:$D$177,4,FALSE)</f>
        <v>4</v>
      </c>
    </row>
    <row r="28">
      <c r="A28" s="4">
        <v>41787.0</v>
      </c>
      <c r="B28" s="5">
        <v>151.0</v>
      </c>
      <c r="C28" s="5">
        <v>25.0</v>
      </c>
      <c r="D28" s="5" t="s">
        <v>28</v>
      </c>
      <c r="E28" s="5" t="s">
        <v>24</v>
      </c>
      <c r="F28" s="5" t="s">
        <v>37</v>
      </c>
      <c r="G28" s="5" t="s">
        <v>24</v>
      </c>
      <c r="H28" s="5">
        <v>0.02777</v>
      </c>
      <c r="I28" s="5">
        <v>2.0</v>
      </c>
      <c r="J28" s="5" t="s">
        <v>28</v>
      </c>
      <c r="K28" s="5" t="s">
        <v>36</v>
      </c>
      <c r="L28" s="5" t="s">
        <v>36</v>
      </c>
      <c r="M28" s="5" t="s">
        <v>36</v>
      </c>
      <c r="N28" s="5" t="s">
        <v>29</v>
      </c>
      <c r="O28" s="5" t="str">
        <f t="shared" si="1"/>
        <v>y</v>
      </c>
      <c r="P28" s="5">
        <v>1.0</v>
      </c>
      <c r="Q28" s="7">
        <f t="shared" si="4"/>
        <v>3</v>
      </c>
      <c r="R28" s="7"/>
      <c r="S28">
        <f>vlookup(B28,'Pivot Table 2'!$A$1:$D$177,2,FALSE)</f>
        <v>882247.0292</v>
      </c>
      <c r="T28">
        <f>vlookup(B28,'Pivot Table 2'!$A$1:$D$177,3,FALSE)</f>
        <v>5.945590205</v>
      </c>
      <c r="U28">
        <f>vlookup(B28,'Pivot Table 2'!$A$1:$D$177,4,FALSE)</f>
        <v>1</v>
      </c>
    </row>
    <row r="29">
      <c r="A29" s="4">
        <v>41787.0</v>
      </c>
      <c r="B29" s="5">
        <v>152.0</v>
      </c>
      <c r="C29" s="5">
        <v>25.0</v>
      </c>
      <c r="D29" s="5" t="s">
        <v>28</v>
      </c>
      <c r="E29" s="5" t="s">
        <v>24</v>
      </c>
      <c r="F29" s="5" t="s">
        <v>34</v>
      </c>
      <c r="G29" s="5" t="s">
        <v>24</v>
      </c>
      <c r="H29" s="5">
        <v>0.02554</v>
      </c>
      <c r="I29" s="5" t="s">
        <v>27</v>
      </c>
      <c r="J29" s="5" t="s">
        <v>28</v>
      </c>
      <c r="K29" s="5" t="s">
        <v>36</v>
      </c>
      <c r="L29" s="5" t="s">
        <v>36</v>
      </c>
      <c r="M29" s="5" t="s">
        <v>29</v>
      </c>
      <c r="N29" s="5" t="s">
        <v>36</v>
      </c>
      <c r="O29" s="5" t="str">
        <f t="shared" si="1"/>
        <v>y</v>
      </c>
      <c r="P29" s="5">
        <v>1.0</v>
      </c>
      <c r="Q29" s="7">
        <f t="shared" si="4"/>
        <v>3</v>
      </c>
      <c r="R29" s="5" t="s">
        <v>47</v>
      </c>
      <c r="S29">
        <f>vlookup(B29,'Pivot Table 2'!$A$1:$D$177,2,FALSE)</f>
        <v>87534.25998</v>
      </c>
      <c r="T29">
        <f>vlookup(B29,'Pivot Table 2'!$A$1:$D$177,3,FALSE)</f>
        <v>4.942178065</v>
      </c>
      <c r="U29">
        <f>vlookup(B29,'Pivot Table 2'!$A$1:$D$177,4,FALSE)</f>
        <v>4</v>
      </c>
    </row>
    <row r="30">
      <c r="A30" s="4">
        <v>41787.0</v>
      </c>
      <c r="B30" s="5">
        <v>158.0</v>
      </c>
      <c r="C30" s="5">
        <v>17.0</v>
      </c>
      <c r="D30" s="5" t="s">
        <v>28</v>
      </c>
      <c r="E30" s="5" t="s">
        <v>24</v>
      </c>
      <c r="F30" s="5" t="s">
        <v>37</v>
      </c>
      <c r="G30" s="5">
        <v>11.0</v>
      </c>
      <c r="H30" s="5">
        <v>0.02741</v>
      </c>
      <c r="I30" s="5">
        <v>1.0</v>
      </c>
      <c r="J30" s="5" t="s">
        <v>28</v>
      </c>
      <c r="K30" s="5" t="s">
        <v>36</v>
      </c>
      <c r="L30" s="5" t="s">
        <v>29</v>
      </c>
      <c r="M30" s="5" t="s">
        <v>36</v>
      </c>
      <c r="N30" s="5" t="s">
        <v>36</v>
      </c>
      <c r="O30" s="5" t="str">
        <f t="shared" si="1"/>
        <v>y</v>
      </c>
      <c r="P30" s="5">
        <v>1.0</v>
      </c>
      <c r="Q30" s="7">
        <f t="shared" si="4"/>
        <v>4</v>
      </c>
      <c r="R30" s="5" t="s">
        <v>47</v>
      </c>
      <c r="S30">
        <f>vlookup(B30,'Pivot Table 2'!$A$1:$D$177,2,FALSE)</f>
        <v>454738.2342</v>
      </c>
      <c r="T30">
        <f>vlookup(B30,'Pivot Table 2'!$A$1:$D$177,3,FALSE)</f>
        <v>5.657761471</v>
      </c>
      <c r="U30">
        <f>vlookup(B30,'Pivot Table 2'!$A$1:$D$177,4,FALSE)</f>
        <v>7</v>
      </c>
    </row>
    <row r="31">
      <c r="A31" s="4">
        <v>41789.0</v>
      </c>
      <c r="B31" s="5">
        <v>189.0</v>
      </c>
      <c r="C31" s="5">
        <v>18.0</v>
      </c>
      <c r="D31" s="5" t="s">
        <v>39</v>
      </c>
      <c r="E31" s="5" t="s">
        <v>23</v>
      </c>
      <c r="F31" s="5" t="s">
        <v>34</v>
      </c>
      <c r="G31" s="5" t="s">
        <v>24</v>
      </c>
      <c r="H31" s="5">
        <v>0.05738</v>
      </c>
      <c r="I31" s="5" t="s">
        <v>27</v>
      </c>
      <c r="J31" s="5" t="s">
        <v>28</v>
      </c>
      <c r="K31" s="5" t="s">
        <v>36</v>
      </c>
      <c r="L31" s="5" t="s">
        <v>36</v>
      </c>
      <c r="M31" s="5" t="s">
        <v>36</v>
      </c>
      <c r="N31" s="5" t="s">
        <v>29</v>
      </c>
      <c r="O31" s="5" t="str">
        <f t="shared" si="1"/>
        <v>y</v>
      </c>
      <c r="P31" s="5">
        <v>1.0</v>
      </c>
      <c r="Q31" s="7">
        <f t="shared" si="4"/>
        <v>3</v>
      </c>
      <c r="R31" s="5" t="s">
        <v>101</v>
      </c>
      <c r="S31">
        <f>vlookup(B31,'Pivot Table 2'!$A$1:$D$177,2,FALSE)</f>
        <v>14410.50889</v>
      </c>
      <c r="T31">
        <f>vlookup(B31,'Pivot Table 2'!$A$1:$D$177,3,FALSE)</f>
        <v>4.158679318</v>
      </c>
      <c r="U31">
        <f>vlookup(B31,'Pivot Table 2'!$A$1:$D$177,4,FALSE)</f>
        <v>4</v>
      </c>
    </row>
    <row r="32">
      <c r="A32" s="4">
        <v>41789.0</v>
      </c>
      <c r="B32" s="5">
        <v>200.0</v>
      </c>
      <c r="C32" s="5">
        <v>23.0</v>
      </c>
      <c r="D32" s="5" t="s">
        <v>28</v>
      </c>
      <c r="E32" s="5" t="s">
        <v>24</v>
      </c>
      <c r="F32" s="5" t="s">
        <v>34</v>
      </c>
      <c r="G32" s="5" t="s">
        <v>24</v>
      </c>
      <c r="H32" s="5">
        <v>0.01964</v>
      </c>
      <c r="I32" s="5">
        <v>1.0</v>
      </c>
      <c r="J32" s="5" t="s">
        <v>28</v>
      </c>
      <c r="K32" s="5" t="s">
        <v>36</v>
      </c>
      <c r="L32" s="5" t="s">
        <v>29</v>
      </c>
      <c r="M32" s="5" t="s">
        <v>36</v>
      </c>
      <c r="N32" s="5" t="s">
        <v>36</v>
      </c>
      <c r="O32" s="5" t="str">
        <f t="shared" si="1"/>
        <v>y</v>
      </c>
      <c r="P32" s="5">
        <v>1.0</v>
      </c>
      <c r="Q32" s="7">
        <f t="shared" si="4"/>
        <v>4</v>
      </c>
      <c r="R32" s="5" t="s">
        <v>47</v>
      </c>
      <c r="S32">
        <f>vlookup(B32,'Pivot Table 2'!$A$1:$D$177,2,FALSE)</f>
        <v>10915.22403</v>
      </c>
      <c r="T32">
        <f>vlookup(B32,'Pivot Table 2'!$A$1:$D$177,3,FALSE)</f>
        <v>4.038032654</v>
      </c>
      <c r="U32">
        <f>vlookup(B32,'Pivot Table 2'!$A$1:$D$177,4,FALSE)</f>
        <v>2</v>
      </c>
    </row>
    <row r="33">
      <c r="A33" s="4">
        <v>41789.0</v>
      </c>
      <c r="B33" s="5">
        <v>204.0</v>
      </c>
      <c r="C33" s="5">
        <v>23.0</v>
      </c>
      <c r="D33" s="5" t="s">
        <v>28</v>
      </c>
      <c r="E33" s="5" t="s">
        <v>24</v>
      </c>
      <c r="F33" s="5" t="s">
        <v>37</v>
      </c>
      <c r="G33" s="5" t="s">
        <v>24</v>
      </c>
      <c r="H33" s="5">
        <v>0.01575</v>
      </c>
      <c r="I33" s="5">
        <v>1.0</v>
      </c>
      <c r="J33" s="5" t="s">
        <v>28</v>
      </c>
      <c r="K33" s="5" t="s">
        <v>36</v>
      </c>
      <c r="L33" s="5" t="s">
        <v>36</v>
      </c>
      <c r="M33" s="5" t="s">
        <v>29</v>
      </c>
      <c r="N33" s="5" t="s">
        <v>36</v>
      </c>
      <c r="O33" s="5" t="str">
        <f t="shared" si="1"/>
        <v>y</v>
      </c>
      <c r="P33" s="5">
        <v>1.0</v>
      </c>
      <c r="Q33" s="7">
        <f t="shared" si="4"/>
        <v>3</v>
      </c>
      <c r="R33" s="5" t="s">
        <v>47</v>
      </c>
      <c r="S33">
        <f>vlookup(B33,'Pivot Table 2'!$A$1:$D$177,2,FALSE)</f>
        <v>11083333.33</v>
      </c>
      <c r="T33">
        <f>vlookup(B33,'Pivot Table 2'!$A$1:$D$177,3,FALSE)</f>
        <v>7.044670395</v>
      </c>
      <c r="U33">
        <f>vlookup(B33,'Pivot Table 2'!$A$1:$D$177,4,FALSE)</f>
        <v>1</v>
      </c>
    </row>
    <row r="34">
      <c r="A34" s="4">
        <v>41793.0</v>
      </c>
      <c r="B34" s="5">
        <v>209.0</v>
      </c>
      <c r="C34" s="5">
        <v>33.0</v>
      </c>
      <c r="D34" s="5" t="s">
        <v>39</v>
      </c>
      <c r="E34" s="5" t="s">
        <v>30</v>
      </c>
      <c r="F34" s="5" t="s">
        <v>37</v>
      </c>
      <c r="G34" s="5">
        <v>3.0</v>
      </c>
      <c r="H34" s="5">
        <v>0.03501</v>
      </c>
      <c r="I34" s="5" t="s">
        <v>27</v>
      </c>
      <c r="J34" s="5" t="s">
        <v>28</v>
      </c>
      <c r="K34" s="5" t="s">
        <v>29</v>
      </c>
      <c r="L34" s="5" t="s">
        <v>36</v>
      </c>
      <c r="M34" s="5" t="s">
        <v>36</v>
      </c>
      <c r="N34" s="5" t="s">
        <v>36</v>
      </c>
      <c r="O34" s="5" t="str">
        <f t="shared" si="1"/>
        <v>y</v>
      </c>
      <c r="P34" s="5">
        <v>1.0</v>
      </c>
      <c r="Q34" s="7">
        <f t="shared" si="4"/>
        <v>3</v>
      </c>
      <c r="R34" s="5" t="s">
        <v>47</v>
      </c>
      <c r="S34">
        <f>vlookup(B34,'Pivot Table 2'!$A$1:$D$177,2,FALSE)</f>
        <v>9438553.27</v>
      </c>
      <c r="T34">
        <f>vlookup(B34,'Pivot Table 2'!$A$1:$D$177,3,FALSE)</f>
        <v>6.974905431</v>
      </c>
      <c r="U34">
        <f>vlookup(B34,'Pivot Table 2'!$A$1:$D$177,4,FALSE)</f>
        <v>3</v>
      </c>
    </row>
    <row r="35">
      <c r="A35" s="4">
        <v>41793.0</v>
      </c>
      <c r="B35" s="5">
        <v>211.0</v>
      </c>
      <c r="C35" s="5">
        <v>39.0</v>
      </c>
      <c r="D35" s="5" t="s">
        <v>39</v>
      </c>
      <c r="E35" s="5" t="s">
        <v>40</v>
      </c>
      <c r="F35" s="5" t="s">
        <v>26</v>
      </c>
      <c r="G35" s="5">
        <v>3.0</v>
      </c>
      <c r="H35" s="5">
        <v>0.01085</v>
      </c>
      <c r="I35" s="5">
        <v>1.0</v>
      </c>
      <c r="J35" s="5" t="s">
        <v>28</v>
      </c>
      <c r="K35" s="5" t="s">
        <v>29</v>
      </c>
      <c r="L35" s="5" t="s">
        <v>36</v>
      </c>
      <c r="M35" s="5" t="s">
        <v>36</v>
      </c>
      <c r="N35" s="5" t="s">
        <v>36</v>
      </c>
      <c r="O35" s="5" t="str">
        <f t="shared" si="1"/>
        <v>y</v>
      </c>
      <c r="P35" s="5">
        <v>1.0</v>
      </c>
      <c r="Q35" s="7">
        <f t="shared" si="4"/>
        <v>3</v>
      </c>
      <c r="R35" s="5" t="s">
        <v>47</v>
      </c>
      <c r="S35">
        <f>vlookup(B35,'Pivot Table 2'!$A$1:$D$177,2,FALSE)</f>
        <v>90548387.1</v>
      </c>
      <c r="T35">
        <f>vlookup(B35,'Pivot Table 2'!$A$1:$D$177,3,FALSE)</f>
        <v>7.956880719</v>
      </c>
      <c r="U35">
        <f>vlookup(B35,'Pivot Table 2'!$A$1:$D$177,4,FALSE)</f>
        <v>3</v>
      </c>
    </row>
    <row r="36">
      <c r="A36" s="4">
        <v>41793.0</v>
      </c>
      <c r="B36" s="5">
        <v>227.0</v>
      </c>
      <c r="C36" s="5">
        <v>40.0</v>
      </c>
      <c r="D36" s="5" t="s">
        <v>39</v>
      </c>
      <c r="E36" s="5" t="s">
        <v>40</v>
      </c>
      <c r="F36" s="5" t="s">
        <v>26</v>
      </c>
      <c r="G36" s="5">
        <v>3.0</v>
      </c>
      <c r="H36" s="5">
        <v>0.01911</v>
      </c>
      <c r="I36" s="5" t="s">
        <v>27</v>
      </c>
      <c r="J36" s="5" t="s">
        <v>28</v>
      </c>
      <c r="K36" s="5" t="s">
        <v>36</v>
      </c>
      <c r="L36" s="5" t="s">
        <v>36</v>
      </c>
      <c r="M36" s="5" t="s">
        <v>36</v>
      </c>
      <c r="N36" s="5" t="s">
        <v>29</v>
      </c>
      <c r="O36" s="5" t="str">
        <f t="shared" si="1"/>
        <v>y</v>
      </c>
      <c r="P36" s="5">
        <v>1.0</v>
      </c>
      <c r="Q36" s="7">
        <f t="shared" si="4"/>
        <v>3</v>
      </c>
      <c r="R36" s="7"/>
      <c r="S36">
        <f>vlookup(B36,'Pivot Table 2'!$A$1:$D$177,2,FALSE)</f>
        <v>115705128.2</v>
      </c>
      <c r="T36">
        <f>vlookup(B36,'Pivot Table 2'!$A$1:$D$177,3,FALSE)</f>
        <v>8.063352608</v>
      </c>
      <c r="U36">
        <f>vlookup(B36,'Pivot Table 2'!$A$1:$D$177,4,FALSE)</f>
        <v>5</v>
      </c>
    </row>
    <row r="37">
      <c r="A37" s="4">
        <v>41794.0</v>
      </c>
      <c r="B37" s="5">
        <v>238.0</v>
      </c>
      <c r="C37" s="5">
        <v>39.0</v>
      </c>
      <c r="D37" s="5" t="s">
        <v>28</v>
      </c>
      <c r="E37" s="5" t="s">
        <v>24</v>
      </c>
      <c r="F37" s="5" t="s">
        <v>25</v>
      </c>
      <c r="G37" s="5">
        <v>3.0</v>
      </c>
      <c r="H37" s="5">
        <v>0.012</v>
      </c>
      <c r="I37" s="5">
        <v>1.0</v>
      </c>
      <c r="J37" s="5" t="s">
        <v>28</v>
      </c>
      <c r="K37" s="5" t="s">
        <v>36</v>
      </c>
      <c r="L37" s="5" t="s">
        <v>29</v>
      </c>
      <c r="M37" s="5" t="s">
        <v>36</v>
      </c>
      <c r="N37" s="5" t="s">
        <v>36</v>
      </c>
      <c r="O37" s="5" t="str">
        <f t="shared" si="1"/>
        <v>y</v>
      </c>
      <c r="P37" s="5">
        <v>1.0</v>
      </c>
      <c r="Q37" s="7">
        <f t="shared" si="4"/>
        <v>4</v>
      </c>
      <c r="R37" s="5" t="s">
        <v>47</v>
      </c>
      <c r="S37">
        <f>vlookup(B37,'Pivot Table 2'!$A$1:$D$177,2,FALSE)</f>
        <v>2067187.5</v>
      </c>
      <c r="T37">
        <f>vlookup(B37,'Pivot Table 2'!$A$1:$D$177,3,FALSE)</f>
        <v>6.31537987</v>
      </c>
      <c r="U37">
        <f>vlookup(B37,'Pivot Table 2'!$A$1:$D$177,4,FALSE)</f>
        <v>5</v>
      </c>
    </row>
    <row r="38">
      <c r="A38" s="4">
        <v>41794.0</v>
      </c>
      <c r="B38" s="5">
        <v>241.0</v>
      </c>
      <c r="C38" s="5" t="s">
        <v>106</v>
      </c>
      <c r="D38" s="5" t="s">
        <v>107</v>
      </c>
      <c r="E38" s="5" t="s">
        <v>24</v>
      </c>
      <c r="F38" s="5" t="s">
        <v>25</v>
      </c>
      <c r="G38" s="5">
        <v>7.0</v>
      </c>
      <c r="H38" s="5">
        <v>0.01372</v>
      </c>
      <c r="I38" s="5" t="s">
        <v>94</v>
      </c>
      <c r="J38" s="5" t="s">
        <v>28</v>
      </c>
      <c r="K38" s="5" t="s">
        <v>29</v>
      </c>
      <c r="L38" s="5" t="s">
        <v>36</v>
      </c>
      <c r="M38" s="5" t="s">
        <v>36</v>
      </c>
      <c r="N38" s="5" t="s">
        <v>36</v>
      </c>
      <c r="O38" s="5" t="str">
        <f t="shared" si="1"/>
        <v>y</v>
      </c>
      <c r="P38" s="5">
        <v>1.0</v>
      </c>
      <c r="Q38" s="7">
        <f t="shared" si="4"/>
        <v>3</v>
      </c>
      <c r="R38" s="5" t="s">
        <v>47</v>
      </c>
      <c r="S38">
        <f>vlookup(B38,'Pivot Table 2'!$A$1:$D$177,2,FALSE)</f>
        <v>227678571.4</v>
      </c>
      <c r="T38">
        <f>vlookup(B38,'Pivot Table 2'!$A$1:$D$177,3,FALSE)</f>
        <v>8.357322158</v>
      </c>
      <c r="U38">
        <f>vlookup(B38,'Pivot Table 2'!$A$1:$D$177,4,FALSE)</f>
        <v>3</v>
      </c>
    </row>
    <row r="39">
      <c r="A39" s="4">
        <v>41736.0</v>
      </c>
      <c r="B39" s="5">
        <v>52.0</v>
      </c>
      <c r="C39" s="5">
        <v>26.0</v>
      </c>
      <c r="D39" s="5" t="s">
        <v>28</v>
      </c>
      <c r="E39" s="5" t="s">
        <v>24</v>
      </c>
      <c r="F39" s="5" t="s">
        <v>25</v>
      </c>
      <c r="G39" s="5">
        <v>8.0</v>
      </c>
      <c r="H39" s="5">
        <v>0.03124</v>
      </c>
      <c r="I39" s="5" t="s">
        <v>38</v>
      </c>
      <c r="J39" s="5" t="s">
        <v>28</v>
      </c>
      <c r="K39" s="5" t="s">
        <v>36</v>
      </c>
      <c r="L39" s="5" t="s">
        <v>29</v>
      </c>
      <c r="M39" s="5" t="s">
        <v>29</v>
      </c>
      <c r="N39" s="5" t="s">
        <v>36</v>
      </c>
      <c r="O39" s="5" t="str">
        <f t="shared" si="1"/>
        <v>y</v>
      </c>
      <c r="P39" s="5">
        <v>1.0</v>
      </c>
      <c r="Q39" s="7">
        <f t="shared" si="4"/>
        <v>3</v>
      </c>
      <c r="R39" s="5" t="s">
        <v>47</v>
      </c>
      <c r="S39">
        <f>vlookup(B39,'Pivot Table 2'!$A$1:$D$177,2,FALSE)</f>
        <v>8626760.563</v>
      </c>
      <c r="T39">
        <f>vlookup(B39,'Pivot Table 2'!$A$1:$D$177,3,FALSE)</f>
        <v>6.935847744</v>
      </c>
      <c r="U39">
        <f>vlookup(B39,'Pivot Table 2'!$A$1:$D$177,4,FALSE)</f>
        <v>1</v>
      </c>
    </row>
    <row r="40">
      <c r="A40" s="4">
        <v>41740.0</v>
      </c>
      <c r="B40" s="5">
        <v>73.0</v>
      </c>
      <c r="C40" s="5">
        <v>35.0</v>
      </c>
      <c r="D40" s="5" t="s">
        <v>39</v>
      </c>
      <c r="E40" s="5" t="s">
        <v>40</v>
      </c>
      <c r="F40" s="5" t="s">
        <v>25</v>
      </c>
      <c r="G40" s="5">
        <v>3.0</v>
      </c>
      <c r="H40" s="5">
        <v>0.01686</v>
      </c>
      <c r="I40" s="5" t="s">
        <v>76</v>
      </c>
      <c r="J40" s="5" t="s">
        <v>28</v>
      </c>
      <c r="K40" s="5" t="s">
        <v>29</v>
      </c>
      <c r="L40" s="5" t="s">
        <v>36</v>
      </c>
      <c r="M40" s="5" t="s">
        <v>36</v>
      </c>
      <c r="N40" s="5" t="s">
        <v>29</v>
      </c>
      <c r="O40" s="5" t="str">
        <f t="shared" si="1"/>
        <v>y</v>
      </c>
      <c r="P40" s="5">
        <v>1.0</v>
      </c>
      <c r="Q40" s="7">
        <f t="shared" si="4"/>
        <v>2</v>
      </c>
      <c r="R40" s="7"/>
      <c r="S40">
        <f>vlookup(B40,'Pivot Table 2'!$A$1:$D$177,2,FALSE)</f>
        <v>72112247.92</v>
      </c>
      <c r="T40">
        <f>vlookup(B40,'Pivot Table 2'!$A$1:$D$177,3,FALSE)</f>
        <v>7.858009034</v>
      </c>
      <c r="U40">
        <f>vlookup(B40,'Pivot Table 2'!$A$1:$D$177,4,FALSE)</f>
        <v>5</v>
      </c>
    </row>
    <row r="41">
      <c r="A41" s="4">
        <v>41747.0</v>
      </c>
      <c r="B41" s="5">
        <v>98.0</v>
      </c>
      <c r="C41" s="5">
        <v>10.0</v>
      </c>
      <c r="D41" s="5" t="s">
        <v>39</v>
      </c>
      <c r="E41" s="5" t="s">
        <v>23</v>
      </c>
      <c r="F41" s="5" t="s">
        <v>25</v>
      </c>
      <c r="G41" s="5" t="s">
        <v>24</v>
      </c>
      <c r="H41" s="5">
        <v>0.02439</v>
      </c>
      <c r="I41" s="5" t="s">
        <v>38</v>
      </c>
      <c r="J41" s="5" t="s">
        <v>28</v>
      </c>
      <c r="K41" s="5" t="s">
        <v>36</v>
      </c>
      <c r="L41" s="5" t="s">
        <v>29</v>
      </c>
      <c r="M41" s="5" t="s">
        <v>36</v>
      </c>
      <c r="N41" s="5" t="s">
        <v>29</v>
      </c>
      <c r="O41" s="5" t="str">
        <f t="shared" si="1"/>
        <v>y</v>
      </c>
      <c r="P41" s="5">
        <v>1.0</v>
      </c>
      <c r="Q41" s="7">
        <f t="shared" si="4"/>
        <v>3</v>
      </c>
      <c r="R41" s="7"/>
      <c r="S41">
        <f>vlookup(B41,'Pivot Table 2'!$A$1:$D$177,2,FALSE)</f>
        <v>43947314.47</v>
      </c>
      <c r="T41">
        <f>vlookup(B41,'Pivot Table 2'!$A$1:$D$177,3,FALSE)</f>
        <v>7.642932341</v>
      </c>
      <c r="U41">
        <f>vlookup(B41,'Pivot Table 2'!$A$1:$D$177,4,FALSE)</f>
        <v>3</v>
      </c>
    </row>
    <row r="42">
      <c r="A42" s="4">
        <v>41747.0</v>
      </c>
      <c r="B42" s="5">
        <v>100.0</v>
      </c>
      <c r="C42" s="5">
        <v>11.0</v>
      </c>
      <c r="D42" s="5" t="s">
        <v>39</v>
      </c>
      <c r="E42" s="5" t="s">
        <v>23</v>
      </c>
      <c r="F42" s="5" t="s">
        <v>26</v>
      </c>
      <c r="G42" s="5" t="s">
        <v>24</v>
      </c>
      <c r="H42" s="5">
        <v>0.02732</v>
      </c>
      <c r="I42" s="5" t="s">
        <v>80</v>
      </c>
      <c r="J42" s="5" t="s">
        <v>28</v>
      </c>
      <c r="K42" s="5" t="s">
        <v>36</v>
      </c>
      <c r="L42" s="5" t="s">
        <v>29</v>
      </c>
      <c r="M42" s="5" t="s">
        <v>36</v>
      </c>
      <c r="N42" s="5" t="s">
        <v>29</v>
      </c>
      <c r="O42" s="5" t="str">
        <f t="shared" si="1"/>
        <v>y</v>
      </c>
      <c r="P42" s="5">
        <v>1.0</v>
      </c>
      <c r="Q42" s="7">
        <f t="shared" si="4"/>
        <v>3</v>
      </c>
      <c r="R42" s="7"/>
      <c r="S42">
        <f>vlookup(B42,'Pivot Table 2'!$A$1:$D$177,2,FALSE)</f>
        <v>145726.5739</v>
      </c>
      <c r="T42">
        <f>vlookup(B42,'Pivot Table 2'!$A$1:$D$177,3,FALSE)</f>
        <v>5.163538755</v>
      </c>
      <c r="U42">
        <f>vlookup(B42,'Pivot Table 2'!$A$1:$D$177,4,FALSE)</f>
        <v>4</v>
      </c>
    </row>
    <row r="43">
      <c r="A43" s="4">
        <v>41747.0</v>
      </c>
      <c r="B43" s="5">
        <v>105.0</v>
      </c>
      <c r="C43" s="5">
        <v>11.0</v>
      </c>
      <c r="D43" s="5" t="s">
        <v>28</v>
      </c>
      <c r="E43" s="5" t="s">
        <v>24</v>
      </c>
      <c r="F43" s="5" t="s">
        <v>25</v>
      </c>
      <c r="G43" s="5" t="s">
        <v>24</v>
      </c>
      <c r="H43" s="5">
        <v>0.05497</v>
      </c>
      <c r="I43" s="5" t="s">
        <v>27</v>
      </c>
      <c r="J43" s="5" t="s">
        <v>28</v>
      </c>
      <c r="K43" s="5" t="s">
        <v>36</v>
      </c>
      <c r="L43" s="5" t="s">
        <v>29</v>
      </c>
      <c r="M43" s="5" t="s">
        <v>29</v>
      </c>
      <c r="N43" s="5" t="s">
        <v>36</v>
      </c>
      <c r="O43" s="5" t="str">
        <f t="shared" si="1"/>
        <v>y</v>
      </c>
      <c r="P43" s="5">
        <v>1.0</v>
      </c>
      <c r="Q43" s="7">
        <f t="shared" si="4"/>
        <v>3</v>
      </c>
      <c r="R43" s="5" t="s">
        <v>54</v>
      </c>
      <c r="S43">
        <f>vlookup(B43,'Pivot Table 2'!$A$1:$D$177,2,FALSE)</f>
        <v>101396.2161</v>
      </c>
      <c r="T43">
        <f>vlookup(B43,'Pivot Table 2'!$A$1:$D$177,3,FALSE)</f>
        <v>5.006021748</v>
      </c>
      <c r="U43">
        <f>vlookup(B43,'Pivot Table 2'!$A$1:$D$177,4,FALSE)</f>
        <v>6</v>
      </c>
    </row>
    <row r="44">
      <c r="A44" s="4">
        <v>41750.0</v>
      </c>
      <c r="B44" s="5">
        <v>112.0</v>
      </c>
      <c r="C44" s="5">
        <v>15.0</v>
      </c>
      <c r="D44" s="5" t="s">
        <v>28</v>
      </c>
      <c r="E44" s="5" t="s">
        <v>24</v>
      </c>
      <c r="F44" s="5" t="s">
        <v>25</v>
      </c>
      <c r="G44" s="5" t="s">
        <v>24</v>
      </c>
      <c r="H44" s="5">
        <v>0.01346</v>
      </c>
      <c r="I44" s="5" t="s">
        <v>46</v>
      </c>
      <c r="J44" s="5" t="s">
        <v>28</v>
      </c>
      <c r="K44" s="5" t="s">
        <v>36</v>
      </c>
      <c r="L44" s="5" t="s">
        <v>36</v>
      </c>
      <c r="M44" s="5" t="s">
        <v>29</v>
      </c>
      <c r="N44" s="5" t="s">
        <v>29</v>
      </c>
      <c r="O44" s="5" t="str">
        <f t="shared" si="1"/>
        <v>y</v>
      </c>
      <c r="P44" s="5">
        <v>1.0</v>
      </c>
      <c r="Q44" s="7">
        <f t="shared" si="4"/>
        <v>2</v>
      </c>
      <c r="R44" s="7"/>
      <c r="S44">
        <f>vlookup(B44,'Pivot Table 2'!$A$1:$D$177,2,FALSE)</f>
        <v>1534662.89</v>
      </c>
      <c r="T44">
        <f>vlookup(B44,'Pivot Table 2'!$A$1:$D$177,3,FALSE)</f>
        <v>6.186012991</v>
      </c>
      <c r="U44">
        <f>vlookup(B44,'Pivot Table 2'!$A$1:$D$177,4,FALSE)</f>
        <v>3</v>
      </c>
    </row>
    <row r="45">
      <c r="A45" s="4">
        <v>41786.0</v>
      </c>
      <c r="B45" s="5">
        <v>125.0</v>
      </c>
      <c r="C45" s="5">
        <v>16.0</v>
      </c>
      <c r="D45" s="5" t="s">
        <v>28</v>
      </c>
      <c r="E45" s="5" t="s">
        <v>24</v>
      </c>
      <c r="F45" s="5" t="s">
        <v>25</v>
      </c>
      <c r="G45" s="5">
        <v>5.0</v>
      </c>
      <c r="H45" s="5">
        <v>0.023</v>
      </c>
      <c r="I45" s="5">
        <v>1.0</v>
      </c>
      <c r="J45" s="5" t="s">
        <v>28</v>
      </c>
      <c r="K45" s="5" t="s">
        <v>36</v>
      </c>
      <c r="L45" s="5" t="s">
        <v>29</v>
      </c>
      <c r="M45" s="5" t="s">
        <v>29</v>
      </c>
      <c r="N45" s="5" t="s">
        <v>36</v>
      </c>
      <c r="O45" s="5" t="str">
        <f t="shared" si="1"/>
        <v>y</v>
      </c>
      <c r="P45" s="5">
        <v>1.0</v>
      </c>
      <c r="Q45" s="7">
        <f t="shared" si="4"/>
        <v>3</v>
      </c>
      <c r="R45" s="5" t="s">
        <v>84</v>
      </c>
      <c r="S45">
        <f>vlookup(B45,'Pivot Table 2'!$A$1:$D$177,2,FALSE)</f>
        <v>30625</v>
      </c>
      <c r="T45">
        <f>vlookup(B45,'Pivot Table 2'!$A$1:$D$177,3,FALSE)</f>
        <v>4.486076097</v>
      </c>
      <c r="U45">
        <f>vlookup(B45,'Pivot Table 2'!$A$1:$D$177,4,FALSE)</f>
        <v>2</v>
      </c>
    </row>
    <row r="46">
      <c r="A46" s="4">
        <v>41786.0</v>
      </c>
      <c r="B46" s="5">
        <v>127.0</v>
      </c>
      <c r="C46" s="5">
        <v>16.0</v>
      </c>
      <c r="D46" s="5" t="s">
        <v>39</v>
      </c>
      <c r="E46" s="5" t="s">
        <v>40</v>
      </c>
      <c r="F46" s="5" t="s">
        <v>26</v>
      </c>
      <c r="G46" s="5">
        <v>3.0</v>
      </c>
      <c r="H46" s="5">
        <v>0.01304</v>
      </c>
      <c r="I46" s="5">
        <v>1.0</v>
      </c>
      <c r="J46" s="5" t="s">
        <v>28</v>
      </c>
      <c r="K46" s="5" t="s">
        <v>36</v>
      </c>
      <c r="L46" s="5" t="s">
        <v>29</v>
      </c>
      <c r="M46" s="5" t="s">
        <v>36</v>
      </c>
      <c r="N46" s="5" t="s">
        <v>29</v>
      </c>
      <c r="O46" s="5" t="str">
        <f t="shared" si="1"/>
        <v>y</v>
      </c>
      <c r="P46" s="5">
        <v>1.0</v>
      </c>
      <c r="Q46" s="7">
        <f t="shared" si="4"/>
        <v>3</v>
      </c>
      <c r="R46" s="7"/>
      <c r="S46">
        <f>vlookup(B46,'Pivot Table 2'!$A$1:$D$177,2,FALSE)</f>
        <v>14537480.83</v>
      </c>
      <c r="T46">
        <f>vlookup(B46,'Pivot Table 2'!$A$1:$D$177,3,FALSE)</f>
        <v>7.162489155</v>
      </c>
      <c r="U46">
        <f>vlookup(B46,'Pivot Table 2'!$A$1:$D$177,4,FALSE)</f>
        <v>6</v>
      </c>
    </row>
    <row r="47" hidden="1">
      <c r="A47" s="4">
        <v>41786.0</v>
      </c>
      <c r="B47" s="5">
        <v>123.0</v>
      </c>
      <c r="C47" s="5">
        <v>13.0</v>
      </c>
      <c r="D47" s="5" t="s">
        <v>28</v>
      </c>
      <c r="E47" s="5" t="s">
        <v>24</v>
      </c>
      <c r="F47" s="5" t="s">
        <v>26</v>
      </c>
      <c r="G47" s="5" t="s">
        <v>24</v>
      </c>
      <c r="H47" s="5">
        <v>0.0291</v>
      </c>
      <c r="I47" s="5">
        <v>1.0</v>
      </c>
      <c r="J47" s="5" t="s">
        <v>28</v>
      </c>
      <c r="K47" s="5" t="s">
        <v>36</v>
      </c>
      <c r="L47" s="13"/>
      <c r="M47" s="13"/>
      <c r="N47" s="5" t="s">
        <v>36</v>
      </c>
      <c r="O47" s="5" t="str">
        <f t="shared" si="1"/>
        <v>y</v>
      </c>
      <c r="P47" s="5">
        <v>0.0</v>
      </c>
      <c r="Q47" s="7">
        <f>countif(K47:O47,"y")</f>
        <v>3</v>
      </c>
      <c r="R47" s="5" t="s">
        <v>47</v>
      </c>
      <c r="S47">
        <f>vlookup(B47,'Pivot Table 2'!$A$1:$D$177,2,FALSE)</f>
        <v>1894.329897</v>
      </c>
      <c r="T47">
        <f>vlookup(B47,'Pivot Table 2'!$A$1:$D$177,3,FALSE)</f>
        <v>3.277455613</v>
      </c>
      <c r="U47">
        <f>vlookup(B47,'Pivot Table 2'!$A$1:$D$177,4,FALSE)</f>
        <v>3</v>
      </c>
    </row>
    <row r="48">
      <c r="A48" s="4">
        <v>41786.0</v>
      </c>
      <c r="B48" s="5">
        <v>129.0</v>
      </c>
      <c r="C48" s="5">
        <v>16.0</v>
      </c>
      <c r="D48" s="5" t="s">
        <v>39</v>
      </c>
      <c r="E48" s="5" t="s">
        <v>40</v>
      </c>
      <c r="F48" s="5" t="s">
        <v>25</v>
      </c>
      <c r="G48" s="5">
        <v>3.0</v>
      </c>
      <c r="H48" s="5">
        <v>0.01631</v>
      </c>
      <c r="I48" s="5">
        <v>1.0</v>
      </c>
      <c r="J48" s="5" t="s">
        <v>28</v>
      </c>
      <c r="K48" s="5" t="s">
        <v>36</v>
      </c>
      <c r="L48" s="5" t="s">
        <v>29</v>
      </c>
      <c r="M48" s="5" t="s">
        <v>29</v>
      </c>
      <c r="N48" s="5" t="s">
        <v>36</v>
      </c>
      <c r="O48" s="5" t="str">
        <f t="shared" si="1"/>
        <v>y</v>
      </c>
      <c r="P48" s="5">
        <v>1.0</v>
      </c>
      <c r="Q48" s="7">
        <f t="shared" ref="Q48:Q53" si="5">countif(K48:O48,"y")-countif(L48,"y")</f>
        <v>3</v>
      </c>
      <c r="R48" s="5" t="s">
        <v>47</v>
      </c>
      <c r="S48">
        <f>vlookup(B48,'Pivot Table 2'!$A$1:$D$177,2,FALSE)</f>
        <v>1635461.373</v>
      </c>
      <c r="T48">
        <f>vlookup(B48,'Pivot Table 2'!$A$1:$D$177,3,FALSE)</f>
        <v>6.213640291</v>
      </c>
      <c r="U48">
        <f>vlookup(B48,'Pivot Table 2'!$A$1:$D$177,4,FALSE)</f>
        <v>4</v>
      </c>
    </row>
    <row r="49">
      <c r="A49" s="4">
        <v>41786.0</v>
      </c>
      <c r="B49" s="5">
        <v>133.0</v>
      </c>
      <c r="C49" s="5">
        <v>12.0</v>
      </c>
      <c r="D49" s="5" t="s">
        <v>28</v>
      </c>
      <c r="E49" s="5" t="s">
        <v>24</v>
      </c>
      <c r="F49" s="5" t="s">
        <v>25</v>
      </c>
      <c r="G49" s="5" t="s">
        <v>24</v>
      </c>
      <c r="H49" s="5">
        <v>0.02478</v>
      </c>
      <c r="I49" s="5">
        <v>1.0</v>
      </c>
      <c r="J49" s="5" t="s">
        <v>28</v>
      </c>
      <c r="K49" s="5" t="s">
        <v>36</v>
      </c>
      <c r="L49" s="5" t="s">
        <v>29</v>
      </c>
      <c r="M49" s="5" t="s">
        <v>29</v>
      </c>
      <c r="N49" s="5" t="s">
        <v>36</v>
      </c>
      <c r="O49" s="5" t="str">
        <f t="shared" si="1"/>
        <v>y</v>
      </c>
      <c r="P49" s="5">
        <v>1.0</v>
      </c>
      <c r="Q49" s="7">
        <f t="shared" si="5"/>
        <v>3</v>
      </c>
      <c r="R49" s="5" t="s">
        <v>47</v>
      </c>
      <c r="S49">
        <f>vlookup(B49,'Pivot Table 2'!$A$1:$D$177,2,FALSE)</f>
        <v>133474.5763</v>
      </c>
      <c r="T49">
        <f>vlookup(B49,'Pivot Table 2'!$A$1:$D$177,3,FALSE)</f>
        <v>5.125398551</v>
      </c>
      <c r="U49">
        <f>vlookup(B49,'Pivot Table 2'!$A$1:$D$177,4,FALSE)</f>
        <v>4</v>
      </c>
    </row>
    <row r="50">
      <c r="A50" s="4">
        <v>41786.0</v>
      </c>
      <c r="B50" s="5">
        <v>136.0</v>
      </c>
      <c r="C50" s="5">
        <v>12.0</v>
      </c>
      <c r="D50" s="5" t="s">
        <v>39</v>
      </c>
      <c r="E50" s="5" t="s">
        <v>56</v>
      </c>
      <c r="F50" s="5" t="s">
        <v>37</v>
      </c>
      <c r="G50" s="5" t="s">
        <v>24</v>
      </c>
      <c r="H50" s="5">
        <v>0.02599</v>
      </c>
      <c r="I50" s="5">
        <v>1.0</v>
      </c>
      <c r="J50" s="5" t="s">
        <v>28</v>
      </c>
      <c r="K50" s="5" t="s">
        <v>36</v>
      </c>
      <c r="L50" s="5" t="s">
        <v>29</v>
      </c>
      <c r="M50" s="5" t="s">
        <v>29</v>
      </c>
      <c r="N50" s="5" t="s">
        <v>36</v>
      </c>
      <c r="O50" s="5" t="str">
        <f t="shared" si="1"/>
        <v>y</v>
      </c>
      <c r="P50" s="5">
        <v>1.0</v>
      </c>
      <c r="Q50" s="7">
        <f t="shared" si="5"/>
        <v>3</v>
      </c>
      <c r="R50" s="5" t="s">
        <v>47</v>
      </c>
      <c r="S50">
        <f>vlookup(B50,'Pivot Table 2'!$A$1:$D$177,2,FALSE)</f>
        <v>7777.029627</v>
      </c>
      <c r="T50">
        <f>vlookup(B50,'Pivot Table 2'!$A$1:$D$177,3,FALSE)</f>
        <v>3.890813753</v>
      </c>
      <c r="U50">
        <f>vlookup(B50,'Pivot Table 2'!$A$1:$D$177,4,FALSE)</f>
        <v>5</v>
      </c>
    </row>
    <row r="51">
      <c r="A51" s="4">
        <v>41787.0</v>
      </c>
      <c r="B51" s="5">
        <v>145.0</v>
      </c>
      <c r="C51" s="5">
        <v>13.0</v>
      </c>
      <c r="D51" s="5" t="s">
        <v>39</v>
      </c>
      <c r="E51" s="5" t="s">
        <v>23</v>
      </c>
      <c r="F51" s="5" t="s">
        <v>37</v>
      </c>
      <c r="G51" s="5" t="s">
        <v>24</v>
      </c>
      <c r="H51" s="5">
        <v>0.02149</v>
      </c>
      <c r="I51" s="5">
        <v>1.0</v>
      </c>
      <c r="J51" s="5" t="s">
        <v>28</v>
      </c>
      <c r="K51" s="5" t="s">
        <v>29</v>
      </c>
      <c r="L51" s="5" t="s">
        <v>36</v>
      </c>
      <c r="M51" s="5" t="s">
        <v>36</v>
      </c>
      <c r="N51" s="5" t="s">
        <v>29</v>
      </c>
      <c r="O51" s="5" t="str">
        <f t="shared" si="1"/>
        <v>y</v>
      </c>
      <c r="P51" s="5">
        <v>1.0</v>
      </c>
      <c r="Q51" s="7">
        <f t="shared" si="5"/>
        <v>2</v>
      </c>
      <c r="R51" s="7"/>
      <c r="S51">
        <f>vlookup(B51,'Pivot Table 2'!$A$1:$D$177,2,FALSE)</f>
        <v>2992.67101</v>
      </c>
      <c r="T51">
        <f>vlookup(B51,'Pivot Table 2'!$A$1:$D$177,3,FALSE)</f>
        <v>3.476058977</v>
      </c>
      <c r="U51">
        <f>vlookup(B51,'Pivot Table 2'!$A$1:$D$177,4,FALSE)</f>
        <v>3</v>
      </c>
    </row>
    <row r="52">
      <c r="A52" s="4">
        <v>41787.0</v>
      </c>
      <c r="B52" s="5">
        <v>157.0</v>
      </c>
      <c r="C52" s="5">
        <v>24.0</v>
      </c>
      <c r="D52" s="5" t="s">
        <v>28</v>
      </c>
      <c r="E52" s="5" t="s">
        <v>24</v>
      </c>
      <c r="F52" s="5" t="s">
        <v>25</v>
      </c>
      <c r="G52" s="5" t="s">
        <v>24</v>
      </c>
      <c r="H52" s="5">
        <v>0.04</v>
      </c>
      <c r="I52" s="5" t="s">
        <v>27</v>
      </c>
      <c r="J52" s="5" t="s">
        <v>28</v>
      </c>
      <c r="K52" s="5" t="s">
        <v>36</v>
      </c>
      <c r="L52" s="5" t="s">
        <v>29</v>
      </c>
      <c r="M52" s="5" t="s">
        <v>29</v>
      </c>
      <c r="N52" s="5" t="s">
        <v>36</v>
      </c>
      <c r="O52" s="5" t="str">
        <f t="shared" si="1"/>
        <v>y</v>
      </c>
      <c r="P52" s="5">
        <v>1.0</v>
      </c>
      <c r="Q52" s="7">
        <f t="shared" si="5"/>
        <v>3</v>
      </c>
      <c r="R52" s="5" t="s">
        <v>47</v>
      </c>
      <c r="S52">
        <f>vlookup(B52,'Pivot Table 2'!$A$1:$D$177,2,FALSE)</f>
        <v>1760937.5</v>
      </c>
      <c r="T52">
        <f>vlookup(B52,'Pivot Table 2'!$A$1:$D$177,3,FALSE)</f>
        <v>6.245743942</v>
      </c>
      <c r="U52">
        <f>vlookup(B52,'Pivot Table 2'!$A$1:$D$177,4,FALSE)</f>
        <v>5</v>
      </c>
    </row>
    <row r="53">
      <c r="A53" s="4">
        <v>41788.0</v>
      </c>
      <c r="B53" s="5">
        <v>160.0</v>
      </c>
      <c r="C53" s="5">
        <v>19.0</v>
      </c>
      <c r="D53" s="5" t="s">
        <v>28</v>
      </c>
      <c r="E53" s="5" t="s">
        <v>24</v>
      </c>
      <c r="F53" s="5" t="s">
        <v>25</v>
      </c>
      <c r="G53" s="5" t="s">
        <v>24</v>
      </c>
      <c r="H53" s="5">
        <v>0.01931</v>
      </c>
      <c r="I53" s="5" t="s">
        <v>27</v>
      </c>
      <c r="J53" s="5" t="s">
        <v>28</v>
      </c>
      <c r="K53" s="5" t="s">
        <v>36</v>
      </c>
      <c r="L53" s="5" t="s">
        <v>36</v>
      </c>
      <c r="M53" s="5" t="s">
        <v>29</v>
      </c>
      <c r="N53" s="5" t="s">
        <v>29</v>
      </c>
      <c r="O53" s="5" t="str">
        <f t="shared" si="1"/>
        <v>y</v>
      </c>
      <c r="P53" s="5">
        <v>1.0</v>
      </c>
      <c r="Q53" s="7">
        <f t="shared" si="5"/>
        <v>2</v>
      </c>
      <c r="R53" s="7"/>
      <c r="S53">
        <f>vlookup(B53,'Pivot Table 2'!$A$1:$D$177,2,FALSE)</f>
        <v>35842827.55</v>
      </c>
      <c r="T53">
        <f>vlookup(B53,'Pivot Table 2'!$A$1:$D$177,3,FALSE)</f>
        <v>7.554402263</v>
      </c>
      <c r="U53">
        <f>vlookup(B53,'Pivot Table 2'!$A$1:$D$177,4,FALSE)</f>
        <v>2</v>
      </c>
    </row>
    <row r="54" hidden="1">
      <c r="A54" s="4">
        <v>41746.0</v>
      </c>
      <c r="B54" s="5">
        <v>96.0</v>
      </c>
      <c r="C54" s="5">
        <v>10.0</v>
      </c>
      <c r="D54" s="5" t="s">
        <v>39</v>
      </c>
      <c r="E54" s="5" t="s">
        <v>23</v>
      </c>
      <c r="F54" s="5" t="s">
        <v>26</v>
      </c>
      <c r="G54" s="5" t="s">
        <v>24</v>
      </c>
      <c r="H54" s="5">
        <v>0.01891</v>
      </c>
      <c r="I54" s="5" t="s">
        <v>46</v>
      </c>
      <c r="J54" s="5" t="s">
        <v>28</v>
      </c>
      <c r="K54" s="5" t="s">
        <v>36</v>
      </c>
      <c r="L54" s="5" t="s">
        <v>29</v>
      </c>
      <c r="M54" s="5" t="s">
        <v>29</v>
      </c>
      <c r="N54" s="5" t="s">
        <v>29</v>
      </c>
      <c r="O54" s="5" t="str">
        <f t="shared" si="1"/>
        <v>#VALUE!</v>
      </c>
      <c r="P54" s="5">
        <v>0.0</v>
      </c>
      <c r="Q54" s="7">
        <f>countif(K54:O54,"y")</f>
        <v>1</v>
      </c>
      <c r="R54" s="7"/>
      <c r="S54" t="str">
        <f>vlookup(B54,'Pivot Table 2'!$A$1:$D$177,2,FALSE)</f>
        <v>#VALUE!</v>
      </c>
      <c r="T54" t="str">
        <f>vlookup(B54,'Pivot Table 2'!$A$1:$D$177,3,FALSE)</f>
        <v>#VALUE!</v>
      </c>
      <c r="U54">
        <f>vlookup(B54,'Pivot Table 2'!$A$1:$D$177,4,FALSE)</f>
        <v>1</v>
      </c>
    </row>
    <row r="55">
      <c r="A55" s="4">
        <v>41788.0</v>
      </c>
      <c r="B55" s="5">
        <v>161.0</v>
      </c>
      <c r="C55" s="5">
        <v>17.0</v>
      </c>
      <c r="D55" s="5" t="s">
        <v>28</v>
      </c>
      <c r="E55" s="5" t="s">
        <v>24</v>
      </c>
      <c r="F55" s="5" t="s">
        <v>34</v>
      </c>
      <c r="G55" s="5">
        <v>4.0</v>
      </c>
      <c r="H55" s="5">
        <v>0.025</v>
      </c>
      <c r="I55" s="5" t="s">
        <v>46</v>
      </c>
      <c r="J55" s="5" t="s">
        <v>28</v>
      </c>
      <c r="K55" s="5" t="s">
        <v>29</v>
      </c>
      <c r="L55" s="5" t="s">
        <v>29</v>
      </c>
      <c r="M55" s="5" t="s">
        <v>36</v>
      </c>
      <c r="N55" s="5" t="s">
        <v>36</v>
      </c>
      <c r="O55" s="5" t="str">
        <f t="shared" si="1"/>
        <v>y</v>
      </c>
      <c r="P55" s="5">
        <v>1.0</v>
      </c>
      <c r="Q55" s="7">
        <f t="shared" ref="Q55:Q75" si="6">countif(K55:O55,"y")-countif(L55,"y")</f>
        <v>3</v>
      </c>
      <c r="R55" s="5" t="s">
        <v>47</v>
      </c>
      <c r="S55">
        <f>vlookup(B55,'Pivot Table 2'!$A$1:$D$177,2,FALSE)</f>
        <v>784000</v>
      </c>
      <c r="T55">
        <f>vlookup(B55,'Pivot Table 2'!$A$1:$D$177,3,FALSE)</f>
        <v>5.894316063</v>
      </c>
      <c r="U55">
        <f>vlookup(B55,'Pivot Table 2'!$A$1:$D$177,4,FALSE)</f>
        <v>6</v>
      </c>
    </row>
    <row r="56">
      <c r="A56" s="4">
        <v>41788.0</v>
      </c>
      <c r="B56" s="5">
        <v>162.0</v>
      </c>
      <c r="C56" s="5">
        <v>17.0</v>
      </c>
      <c r="D56" s="5" t="s">
        <v>28</v>
      </c>
      <c r="E56" s="5" t="s">
        <v>24</v>
      </c>
      <c r="F56" s="5" t="s">
        <v>26</v>
      </c>
      <c r="G56" s="5">
        <v>5.0</v>
      </c>
      <c r="H56" s="5">
        <v>0.0208</v>
      </c>
      <c r="I56" s="5">
        <v>1.0</v>
      </c>
      <c r="J56" s="5" t="s">
        <v>28</v>
      </c>
      <c r="K56" s="5" t="s">
        <v>36</v>
      </c>
      <c r="L56" s="5" t="s">
        <v>29</v>
      </c>
      <c r="M56" s="5" t="s">
        <v>29</v>
      </c>
      <c r="N56" s="5" t="s">
        <v>36</v>
      </c>
      <c r="O56" s="5" t="str">
        <f t="shared" si="1"/>
        <v>y</v>
      </c>
      <c r="P56" s="5">
        <v>1.0</v>
      </c>
      <c r="Q56" s="7">
        <f t="shared" si="6"/>
        <v>3</v>
      </c>
      <c r="R56" s="5" t="s">
        <v>47</v>
      </c>
      <c r="S56">
        <f>vlookup(B56,'Pivot Table 2'!$A$1:$D$177,2,FALSE)</f>
        <v>294.4711538</v>
      </c>
      <c r="T56">
        <f>vlookup(B56,'Pivot Table 2'!$A$1:$D$177,3,FALSE)</f>
        <v>2.469042758</v>
      </c>
      <c r="U56">
        <f>vlookup(B56,'Pivot Table 2'!$A$1:$D$177,4,FALSE)</f>
        <v>1</v>
      </c>
    </row>
    <row r="57">
      <c r="A57" s="4">
        <v>41788.0</v>
      </c>
      <c r="B57" s="5">
        <v>166.0</v>
      </c>
      <c r="C57" s="5">
        <v>17.0</v>
      </c>
      <c r="D57" s="5" t="s">
        <v>39</v>
      </c>
      <c r="E57" s="5" t="s">
        <v>40</v>
      </c>
      <c r="F57" s="5" t="s">
        <v>34</v>
      </c>
      <c r="G57" s="5">
        <v>3.0</v>
      </c>
      <c r="H57" s="5">
        <v>0.01868</v>
      </c>
      <c r="I57" s="5" t="s">
        <v>46</v>
      </c>
      <c r="J57" s="5" t="s">
        <v>28</v>
      </c>
      <c r="K57" s="5" t="s">
        <v>36</v>
      </c>
      <c r="L57" s="5" t="s">
        <v>29</v>
      </c>
      <c r="M57" s="5" t="s">
        <v>36</v>
      </c>
      <c r="N57" s="5" t="s">
        <v>29</v>
      </c>
      <c r="O57" s="5" t="str">
        <f t="shared" si="1"/>
        <v>y</v>
      </c>
      <c r="P57" s="5">
        <v>1.0</v>
      </c>
      <c r="Q57" s="7">
        <f t="shared" si="6"/>
        <v>3</v>
      </c>
      <c r="R57" s="7"/>
      <c r="S57">
        <f>vlookup(B57,'Pivot Table 2'!$A$1:$D$177,2,FALSE)</f>
        <v>6065.979657</v>
      </c>
      <c r="T57">
        <f>vlookup(B57,'Pivot Table 2'!$A$1:$D$177,3,FALSE)</f>
        <v>3.78290095</v>
      </c>
      <c r="U57">
        <f>vlookup(B57,'Pivot Table 2'!$A$1:$D$177,4,FALSE)</f>
        <v>1</v>
      </c>
    </row>
    <row r="58">
      <c r="A58" s="4">
        <v>41788.0</v>
      </c>
      <c r="B58" s="5">
        <v>167.0</v>
      </c>
      <c r="C58" s="5">
        <v>17.0</v>
      </c>
      <c r="D58" s="5" t="s">
        <v>39</v>
      </c>
      <c r="E58" s="5" t="s">
        <v>40</v>
      </c>
      <c r="F58" s="5" t="s">
        <v>25</v>
      </c>
      <c r="G58" s="5">
        <v>10.0</v>
      </c>
      <c r="H58" s="5">
        <v>0.03813</v>
      </c>
      <c r="I58" s="5" t="s">
        <v>46</v>
      </c>
      <c r="J58" s="5" t="s">
        <v>28</v>
      </c>
      <c r="K58" s="5" t="s">
        <v>29</v>
      </c>
      <c r="L58" s="5" t="s">
        <v>29</v>
      </c>
      <c r="M58" s="5" t="s">
        <v>36</v>
      </c>
      <c r="N58" s="5" t="s">
        <v>36</v>
      </c>
      <c r="O58" s="5" t="str">
        <f t="shared" si="1"/>
        <v>y</v>
      </c>
      <c r="P58" s="5">
        <v>1.0</v>
      </c>
      <c r="Q58" s="7">
        <f t="shared" si="6"/>
        <v>3</v>
      </c>
      <c r="R58" s="5" t="s">
        <v>47</v>
      </c>
      <c r="S58">
        <f>vlookup(B58,'Pivot Table 2'!$A$1:$D$177,2,FALSE)</f>
        <v>31805.66483</v>
      </c>
      <c r="T58">
        <f>vlookup(B58,'Pivot Table 2'!$A$1:$D$177,3,FALSE)</f>
        <v>4.502504478</v>
      </c>
      <c r="U58">
        <f>vlookup(B58,'Pivot Table 2'!$A$1:$D$177,4,FALSE)</f>
        <v>3</v>
      </c>
    </row>
    <row r="59">
      <c r="A59" s="4">
        <v>41788.0</v>
      </c>
      <c r="B59" s="5">
        <v>172.0</v>
      </c>
      <c r="C59" s="5">
        <v>19.0</v>
      </c>
      <c r="D59" s="5" t="s">
        <v>39</v>
      </c>
      <c r="E59" s="5" t="s">
        <v>30</v>
      </c>
      <c r="F59" s="5" t="s">
        <v>37</v>
      </c>
      <c r="G59" s="5">
        <v>2.0</v>
      </c>
      <c r="H59" s="5">
        <v>0.02149</v>
      </c>
      <c r="I59" s="5" t="s">
        <v>27</v>
      </c>
      <c r="J59" s="5" t="s">
        <v>28</v>
      </c>
      <c r="K59" s="5" t="s">
        <v>36</v>
      </c>
      <c r="L59" s="5" t="s">
        <v>29</v>
      </c>
      <c r="M59" s="5" t="s">
        <v>29</v>
      </c>
      <c r="N59" s="5" t="s">
        <v>36</v>
      </c>
      <c r="O59" s="5" t="str">
        <f t="shared" si="1"/>
        <v>y</v>
      </c>
      <c r="P59" s="5">
        <v>1.0</v>
      </c>
      <c r="Q59" s="7">
        <f t="shared" si="6"/>
        <v>3</v>
      </c>
      <c r="R59" s="5" t="s">
        <v>47</v>
      </c>
      <c r="S59">
        <f>vlookup(B59,'Pivot Table 2'!$A$1:$D$177,2,FALSE)</f>
        <v>817426.7101</v>
      </c>
      <c r="T59">
        <f>vlookup(B59,'Pivot Table 2'!$A$1:$D$177,3,FALSE)</f>
        <v>5.912448825</v>
      </c>
      <c r="U59">
        <f>vlookup(B59,'Pivot Table 2'!$A$1:$D$177,4,FALSE)</f>
        <v>6</v>
      </c>
    </row>
    <row r="60">
      <c r="A60" s="4">
        <v>41788.0</v>
      </c>
      <c r="B60" s="5">
        <v>179.0</v>
      </c>
      <c r="C60" s="5">
        <v>20.0</v>
      </c>
      <c r="D60" s="5" t="s">
        <v>39</v>
      </c>
      <c r="E60" s="5" t="s">
        <v>24</v>
      </c>
      <c r="F60" s="5" t="s">
        <v>26</v>
      </c>
      <c r="G60" s="5" t="s">
        <v>24</v>
      </c>
      <c r="H60" s="5">
        <v>0.0622</v>
      </c>
      <c r="I60" s="5" t="s">
        <v>27</v>
      </c>
      <c r="J60" s="5" t="s">
        <v>28</v>
      </c>
      <c r="K60" s="5" t="s">
        <v>29</v>
      </c>
      <c r="L60" s="5" t="s">
        <v>36</v>
      </c>
      <c r="M60" s="5" t="s">
        <v>36</v>
      </c>
      <c r="N60" s="5" t="s">
        <v>29</v>
      </c>
      <c r="O60" s="5" t="str">
        <f t="shared" si="1"/>
        <v>y</v>
      </c>
      <c r="P60" s="5">
        <v>1.0</v>
      </c>
      <c r="Q60" s="7">
        <f t="shared" si="6"/>
        <v>2</v>
      </c>
      <c r="R60" s="7"/>
      <c r="S60">
        <f>vlookup(B60,'Pivot Table 2'!$A$1:$D$177,2,FALSE)</f>
        <v>147709003.2</v>
      </c>
      <c r="T60">
        <f>vlookup(B60,'Pivot Table 2'!$A$1:$D$177,3,FALSE)</f>
        <v>8.169406967</v>
      </c>
      <c r="U60">
        <f>vlookup(B60,'Pivot Table 2'!$A$1:$D$177,4,FALSE)</f>
        <v>3</v>
      </c>
    </row>
    <row r="61">
      <c r="A61" s="4">
        <v>41788.0</v>
      </c>
      <c r="B61" s="5">
        <v>182.0</v>
      </c>
      <c r="C61" s="5">
        <v>27.0</v>
      </c>
      <c r="D61" s="5" t="s">
        <v>28</v>
      </c>
      <c r="E61" s="5" t="s">
        <v>24</v>
      </c>
      <c r="F61" s="5" t="s">
        <v>25</v>
      </c>
      <c r="G61" s="5" t="s">
        <v>24</v>
      </c>
      <c r="H61" s="5">
        <v>0.01729</v>
      </c>
      <c r="I61" s="5" t="s">
        <v>27</v>
      </c>
      <c r="J61" s="5" t="s">
        <v>28</v>
      </c>
      <c r="K61" s="5" t="s">
        <v>29</v>
      </c>
      <c r="L61" s="5" t="s">
        <v>36</v>
      </c>
      <c r="M61" s="5" t="s">
        <v>36</v>
      </c>
      <c r="N61" s="5" t="s">
        <v>29</v>
      </c>
      <c r="O61" s="5" t="str">
        <f t="shared" si="1"/>
        <v>y</v>
      </c>
      <c r="P61" s="5">
        <v>1.0</v>
      </c>
      <c r="Q61" s="7">
        <f t="shared" si="6"/>
        <v>2</v>
      </c>
      <c r="R61" s="8" t="s">
        <v>98</v>
      </c>
      <c r="S61">
        <f>vlookup(B61,'Pivot Table 2'!$A$1:$D$177,2,FALSE)</f>
        <v>55617408.91</v>
      </c>
      <c r="T61">
        <f>vlookup(B61,'Pivot Table 2'!$A$1:$D$177,3,FALSE)</f>
        <v>7.745210752</v>
      </c>
      <c r="U61">
        <f>vlookup(B61,'Pivot Table 2'!$A$1:$D$177,4,FALSE)</f>
        <v>5</v>
      </c>
    </row>
    <row r="62">
      <c r="A62" s="4">
        <v>41789.0</v>
      </c>
      <c r="B62" s="5">
        <v>201.0</v>
      </c>
      <c r="C62" s="5">
        <v>23.0</v>
      </c>
      <c r="D62" s="5" t="s">
        <v>39</v>
      </c>
      <c r="E62" s="5" t="s">
        <v>23</v>
      </c>
      <c r="F62" s="5" t="s">
        <v>26</v>
      </c>
      <c r="G62" s="5" t="s">
        <v>24</v>
      </c>
      <c r="H62" s="5">
        <v>0.03266</v>
      </c>
      <c r="I62" s="5" t="s">
        <v>27</v>
      </c>
      <c r="J62" s="5" t="s">
        <v>28</v>
      </c>
      <c r="K62" s="5" t="s">
        <v>36</v>
      </c>
      <c r="L62" s="5" t="s">
        <v>29</v>
      </c>
      <c r="M62" s="5" t="s">
        <v>36</v>
      </c>
      <c r="N62" s="5" t="s">
        <v>29</v>
      </c>
      <c r="O62" s="5" t="str">
        <f t="shared" si="1"/>
        <v>y</v>
      </c>
      <c r="P62" s="5">
        <v>1.0</v>
      </c>
      <c r="Q62" s="7">
        <f t="shared" si="6"/>
        <v>3</v>
      </c>
      <c r="R62" s="5"/>
      <c r="S62">
        <f>vlookup(B62,'Pivot Table 2'!$A$1:$D$177,2,FALSE)</f>
        <v>46884.56828</v>
      </c>
      <c r="T62">
        <f>vlookup(B62,'Pivot Table 2'!$A$1:$D$177,3,FALSE)</f>
        <v>4.671029921</v>
      </c>
      <c r="U62">
        <f>vlookup(B62,'Pivot Table 2'!$A$1:$D$177,4,FALSE)</f>
        <v>3</v>
      </c>
    </row>
    <row r="63">
      <c r="A63" s="4">
        <v>41789.0</v>
      </c>
      <c r="B63" s="5">
        <v>205.0</v>
      </c>
      <c r="C63" s="5">
        <v>18.0</v>
      </c>
      <c r="D63" s="5" t="s">
        <v>28</v>
      </c>
      <c r="E63" s="5" t="s">
        <v>24</v>
      </c>
      <c r="F63" s="5" t="s">
        <v>26</v>
      </c>
      <c r="G63" s="5" t="s">
        <v>24</v>
      </c>
      <c r="H63" s="5">
        <v>0.01014</v>
      </c>
      <c r="I63" s="5">
        <v>1.0</v>
      </c>
      <c r="J63" s="5" t="s">
        <v>28</v>
      </c>
      <c r="K63" s="5" t="s">
        <v>36</v>
      </c>
      <c r="L63" s="5" t="s">
        <v>29</v>
      </c>
      <c r="M63" s="5" t="s">
        <v>29</v>
      </c>
      <c r="N63" s="5" t="s">
        <v>36</v>
      </c>
      <c r="O63" s="5" t="str">
        <f t="shared" si="1"/>
        <v>y</v>
      </c>
      <c r="P63" s="5">
        <v>1.0</v>
      </c>
      <c r="Q63" s="7">
        <f t="shared" si="6"/>
        <v>3</v>
      </c>
      <c r="R63" s="5" t="s">
        <v>47</v>
      </c>
      <c r="S63">
        <f>vlookup(B63,'Pivot Table 2'!$A$1:$D$177,2,FALSE)</f>
        <v>3926.282051</v>
      </c>
      <c r="T63">
        <f>vlookup(B63,'Pivot Table 2'!$A$1:$D$177,3,FALSE)</f>
        <v>3.593981495</v>
      </c>
      <c r="U63">
        <f>vlookup(B63,'Pivot Table 2'!$A$1:$D$177,4,FALSE)</f>
        <v>5</v>
      </c>
    </row>
    <row r="64">
      <c r="A64" s="4">
        <v>41793.0</v>
      </c>
      <c r="B64" s="5">
        <v>212.0</v>
      </c>
      <c r="C64" s="5">
        <v>33.0</v>
      </c>
      <c r="D64" s="5" t="s">
        <v>28</v>
      </c>
      <c r="E64" s="5" t="s">
        <v>24</v>
      </c>
      <c r="F64" s="5" t="s">
        <v>37</v>
      </c>
      <c r="G64" s="5">
        <v>3.0</v>
      </c>
      <c r="H64" s="5">
        <v>0.00892</v>
      </c>
      <c r="I64" s="5" t="s">
        <v>38</v>
      </c>
      <c r="J64" s="5" t="s">
        <v>28</v>
      </c>
      <c r="K64" s="5" t="s">
        <v>29</v>
      </c>
      <c r="L64" s="5" t="s">
        <v>36</v>
      </c>
      <c r="M64" s="5" t="s">
        <v>36</v>
      </c>
      <c r="N64" s="5" t="s">
        <v>29</v>
      </c>
      <c r="O64" s="5" t="str">
        <f t="shared" si="1"/>
        <v>y</v>
      </c>
      <c r="P64" s="5">
        <v>1.0</v>
      </c>
      <c r="Q64" s="7">
        <f t="shared" si="6"/>
        <v>2</v>
      </c>
      <c r="R64" s="5"/>
      <c r="S64">
        <f>vlookup(B64,'Pivot Table 2'!$A$1:$D$177,2,FALSE)</f>
        <v>78965807.17</v>
      </c>
      <c r="T64">
        <f>vlookup(B64,'Pivot Table 2'!$A$1:$D$177,3,FALSE)</f>
        <v>7.897439079</v>
      </c>
      <c r="U64">
        <f>vlookup(B64,'Pivot Table 2'!$A$1:$D$177,4,FALSE)</f>
        <v>2</v>
      </c>
    </row>
    <row r="65">
      <c r="A65" s="4">
        <v>41793.0</v>
      </c>
      <c r="B65" s="5">
        <v>214.0</v>
      </c>
      <c r="C65" s="5">
        <v>33.0</v>
      </c>
      <c r="D65" s="5" t="s">
        <v>39</v>
      </c>
      <c r="E65" s="5" t="s">
        <v>30</v>
      </c>
      <c r="F65" s="5" t="s">
        <v>26</v>
      </c>
      <c r="G65" s="5">
        <v>5.0</v>
      </c>
      <c r="H65" s="5">
        <v>0.01714</v>
      </c>
      <c r="I65" s="5">
        <v>1.0</v>
      </c>
      <c r="J65" s="5" t="s">
        <v>28</v>
      </c>
      <c r="K65" s="5" t="s">
        <v>29</v>
      </c>
      <c r="L65" s="5" t="s">
        <v>29</v>
      </c>
      <c r="M65" s="5" t="s">
        <v>36</v>
      </c>
      <c r="N65" s="5" t="s">
        <v>36</v>
      </c>
      <c r="O65" s="5" t="str">
        <f t="shared" si="1"/>
        <v>y</v>
      </c>
      <c r="P65" s="5">
        <v>1.0</v>
      </c>
      <c r="Q65" s="7">
        <f t="shared" si="6"/>
        <v>3</v>
      </c>
      <c r="R65" s="5" t="s">
        <v>47</v>
      </c>
      <c r="S65">
        <f>vlookup(B65,'Pivot Table 2'!$A$1:$D$177,2,FALSE)</f>
        <v>1786.756126</v>
      </c>
      <c r="T65">
        <f>vlookup(B65,'Pivot Table 2'!$A$1:$D$177,3,FALSE)</f>
        <v>3.25206528</v>
      </c>
      <c r="U65">
        <f>vlookup(B65,'Pivot Table 2'!$A$1:$D$177,4,FALSE)</f>
        <v>3</v>
      </c>
    </row>
    <row r="66">
      <c r="A66" s="4">
        <v>41793.0</v>
      </c>
      <c r="B66" s="5">
        <v>215.0</v>
      </c>
      <c r="C66" s="5">
        <v>20.0</v>
      </c>
      <c r="D66" s="5" t="s">
        <v>28</v>
      </c>
      <c r="E66" s="5" t="s">
        <v>24</v>
      </c>
      <c r="F66" s="5" t="s">
        <v>26</v>
      </c>
      <c r="G66" s="5">
        <v>11.0</v>
      </c>
      <c r="H66" s="5">
        <v>0.03275</v>
      </c>
      <c r="I66" s="5" t="s">
        <v>27</v>
      </c>
      <c r="J66" s="5" t="s">
        <v>28</v>
      </c>
      <c r="K66" s="5" t="s">
        <v>36</v>
      </c>
      <c r="L66" s="5" t="s">
        <v>29</v>
      </c>
      <c r="M66" s="5" t="s">
        <v>29</v>
      </c>
      <c r="N66" s="5" t="s">
        <v>36</v>
      </c>
      <c r="O66" s="5" t="str">
        <f t="shared" si="1"/>
        <v>y</v>
      </c>
      <c r="P66" s="5">
        <v>1.0</v>
      </c>
      <c r="Q66" s="7">
        <f t="shared" si="6"/>
        <v>3</v>
      </c>
      <c r="R66" s="5" t="s">
        <v>47</v>
      </c>
      <c r="S66">
        <f>vlookup(B66,'Pivot Table 2'!$A$1:$D$177,2,FALSE)</f>
        <v>467.5572519</v>
      </c>
      <c r="T66">
        <f>vlookup(B66,'Pivot Table 2'!$A$1:$D$177,3,FALSE)</f>
        <v>2.669834797</v>
      </c>
      <c r="U66">
        <f>vlookup(B66,'Pivot Table 2'!$A$1:$D$177,4,FALSE)</f>
        <v>1</v>
      </c>
    </row>
    <row r="67">
      <c r="A67" s="4">
        <v>41793.0</v>
      </c>
      <c r="B67" s="5">
        <v>217.0</v>
      </c>
      <c r="C67" s="5">
        <v>8.0</v>
      </c>
      <c r="D67" s="5" t="s">
        <v>39</v>
      </c>
      <c r="E67" s="5" t="s">
        <v>24</v>
      </c>
      <c r="F67" s="5" t="s">
        <v>25</v>
      </c>
      <c r="G67" s="5" t="s">
        <v>24</v>
      </c>
      <c r="H67" s="5">
        <v>0.0377</v>
      </c>
      <c r="I67" s="5" t="s">
        <v>27</v>
      </c>
      <c r="J67" s="5" t="s">
        <v>28</v>
      </c>
      <c r="K67" s="5" t="s">
        <v>29</v>
      </c>
      <c r="L67" s="5" t="s">
        <v>36</v>
      </c>
      <c r="M67" s="5" t="s">
        <v>29</v>
      </c>
      <c r="N67" s="5" t="s">
        <v>36</v>
      </c>
      <c r="O67" s="5" t="str">
        <f t="shared" si="1"/>
        <v>y</v>
      </c>
      <c r="P67" s="5">
        <v>1.0</v>
      </c>
      <c r="Q67" s="7">
        <f t="shared" si="6"/>
        <v>2</v>
      </c>
      <c r="R67" s="5" t="s">
        <v>68</v>
      </c>
      <c r="S67">
        <f>vlookup(B67,'Pivot Table 2'!$A$1:$D$177,2,FALSE)</f>
        <v>2924.403183</v>
      </c>
      <c r="T67">
        <f>vlookup(B67,'Pivot Table 2'!$A$1:$D$177,3,FALSE)</f>
        <v>3.466037248</v>
      </c>
      <c r="U67">
        <f>vlookup(B67,'Pivot Table 2'!$A$1:$D$177,4,FALSE)</f>
        <v>3</v>
      </c>
    </row>
    <row r="68">
      <c r="A68" s="4">
        <v>41793.0</v>
      </c>
      <c r="B68" s="5">
        <v>220.0</v>
      </c>
      <c r="C68" s="5">
        <v>25.0</v>
      </c>
      <c r="D68" s="5" t="s">
        <v>39</v>
      </c>
      <c r="E68" s="5" t="s">
        <v>30</v>
      </c>
      <c r="F68" s="5" t="s">
        <v>104</v>
      </c>
      <c r="G68" s="5" t="s">
        <v>24</v>
      </c>
      <c r="H68" s="5">
        <v>0.02728</v>
      </c>
      <c r="I68" s="5" t="s">
        <v>27</v>
      </c>
      <c r="J68" s="5" t="s">
        <v>28</v>
      </c>
      <c r="K68" s="5" t="s">
        <v>36</v>
      </c>
      <c r="L68" s="5" t="s">
        <v>29</v>
      </c>
      <c r="M68" s="5" t="s">
        <v>29</v>
      </c>
      <c r="N68" s="5" t="s">
        <v>36</v>
      </c>
      <c r="O68" s="5" t="str">
        <f t="shared" si="1"/>
        <v>y</v>
      </c>
      <c r="P68" s="5">
        <v>1.0</v>
      </c>
      <c r="Q68" s="7">
        <f t="shared" si="6"/>
        <v>3</v>
      </c>
      <c r="R68" s="5" t="s">
        <v>47</v>
      </c>
      <c r="S68">
        <f>vlookup(B68,'Pivot Table 2'!$A$1:$D$177,2,FALSE)</f>
        <v>11473148.83</v>
      </c>
      <c r="T68">
        <f>vlookup(B68,'Pivot Table 2'!$A$1:$D$177,3,FALSE)</f>
        <v>7.059682627</v>
      </c>
      <c r="U68">
        <f>vlookup(B68,'Pivot Table 2'!$A$1:$D$177,4,FALSE)</f>
        <v>3</v>
      </c>
    </row>
    <row r="69">
      <c r="A69" s="4">
        <v>41794.0</v>
      </c>
      <c r="B69" s="5">
        <v>232.0</v>
      </c>
      <c r="C69" s="5">
        <v>39.0</v>
      </c>
      <c r="D69" s="5" t="s">
        <v>39</v>
      </c>
      <c r="E69" s="5" t="s">
        <v>40</v>
      </c>
      <c r="F69" s="5" t="s">
        <v>37</v>
      </c>
      <c r="G69" s="5">
        <v>3.0</v>
      </c>
      <c r="H69" s="5">
        <v>0.027</v>
      </c>
      <c r="I69" s="5" t="s">
        <v>105</v>
      </c>
      <c r="J69" s="5" t="s">
        <v>28</v>
      </c>
      <c r="K69" s="5" t="s">
        <v>29</v>
      </c>
      <c r="L69" s="5" t="s">
        <v>29</v>
      </c>
      <c r="M69" s="5" t="s">
        <v>36</v>
      </c>
      <c r="N69" s="5" t="s">
        <v>36</v>
      </c>
      <c r="O69" s="5" t="str">
        <f t="shared" si="1"/>
        <v>y</v>
      </c>
      <c r="P69" s="5">
        <v>1.0</v>
      </c>
      <c r="Q69" s="7">
        <f t="shared" si="6"/>
        <v>3</v>
      </c>
      <c r="R69" s="5" t="s">
        <v>47</v>
      </c>
      <c r="S69">
        <f>vlookup(B69,'Pivot Table 2'!$A$1:$D$177,2,FALSE)</f>
        <v>6465277.778</v>
      </c>
      <c r="T69">
        <f>vlookup(B69,'Pivot Table 2'!$A$1:$D$177,3,FALSE)</f>
        <v>6.810587189</v>
      </c>
      <c r="U69">
        <f>vlookup(B69,'Pivot Table 2'!$A$1:$D$177,4,FALSE)</f>
        <v>2</v>
      </c>
    </row>
    <row r="70">
      <c r="A70" s="4">
        <v>41740.0</v>
      </c>
      <c r="B70" s="5">
        <v>80.0</v>
      </c>
      <c r="C70" s="5">
        <v>4.0</v>
      </c>
      <c r="D70" s="5" t="s">
        <v>23</v>
      </c>
      <c r="E70" s="5" t="s">
        <v>24</v>
      </c>
      <c r="F70" s="5" t="s">
        <v>26</v>
      </c>
      <c r="G70" s="5">
        <v>5.0</v>
      </c>
      <c r="H70" s="5">
        <v>0.00809</v>
      </c>
      <c r="I70" s="5" t="s">
        <v>46</v>
      </c>
      <c r="J70" s="5" t="s">
        <v>28</v>
      </c>
      <c r="K70" s="5" t="s">
        <v>36</v>
      </c>
      <c r="L70" s="5" t="s">
        <v>36</v>
      </c>
      <c r="M70" s="5" t="s">
        <v>29</v>
      </c>
      <c r="N70" s="5" t="s">
        <v>36</v>
      </c>
      <c r="O70" s="5" t="str">
        <f t="shared" si="1"/>
        <v>n</v>
      </c>
      <c r="P70" s="5">
        <v>1.0</v>
      </c>
      <c r="Q70" s="7">
        <f t="shared" si="6"/>
        <v>2</v>
      </c>
      <c r="R70" s="5" t="s">
        <v>47</v>
      </c>
      <c r="S70">
        <f>vlookup(B70,'Pivot Table 2'!$A$1:$D$177,2,FALSE)</f>
        <v>0</v>
      </c>
      <c r="T70">
        <f>vlookup(B70,'Pivot Table 2'!$A$1:$D$177,3,FALSE)</f>
        <v>0</v>
      </c>
      <c r="U70">
        <f>vlookup(B70,'Pivot Table 2'!$A$1:$D$177,4,FALSE)</f>
        <v>0</v>
      </c>
    </row>
    <row r="71">
      <c r="A71" s="4">
        <v>41732.0</v>
      </c>
      <c r="B71" s="5">
        <v>37.0</v>
      </c>
      <c r="C71" s="5">
        <v>26.0</v>
      </c>
      <c r="D71" s="5" t="s">
        <v>28</v>
      </c>
      <c r="E71" s="5" t="s">
        <v>24</v>
      </c>
      <c r="F71" s="5" t="s">
        <v>26</v>
      </c>
      <c r="G71" s="5">
        <v>5.0</v>
      </c>
      <c r="H71" s="5">
        <v>0.02449</v>
      </c>
      <c r="I71" s="5">
        <v>1.0</v>
      </c>
      <c r="J71" s="5" t="s">
        <v>28</v>
      </c>
      <c r="K71" s="5" t="s">
        <v>36</v>
      </c>
      <c r="L71" s="5" t="s">
        <v>29</v>
      </c>
      <c r="M71" s="5" t="s">
        <v>29</v>
      </c>
      <c r="N71" s="5" t="s">
        <v>29</v>
      </c>
      <c r="O71" s="5" t="str">
        <f t="shared" si="1"/>
        <v>y</v>
      </c>
      <c r="P71" s="5">
        <v>1.0</v>
      </c>
      <c r="Q71" s="7">
        <f t="shared" si="6"/>
        <v>2</v>
      </c>
      <c r="R71" s="5" t="s">
        <v>41</v>
      </c>
      <c r="S71">
        <f>vlookup(B71,'Pivot Table 2'!$A$1:$D$177,2,FALSE)</f>
        <v>687780.7268</v>
      </c>
      <c r="T71">
        <f>vlookup(B71,'Pivot Table 2'!$A$1:$D$177,3,FALSE)</f>
        <v>5.837450002</v>
      </c>
      <c r="U71">
        <f>vlookup(B71,'Pivot Table 2'!$A$1:$D$177,4,FALSE)</f>
        <v>1</v>
      </c>
    </row>
    <row r="72">
      <c r="A72" s="4">
        <v>41732.0</v>
      </c>
      <c r="B72" s="5">
        <v>38.0</v>
      </c>
      <c r="C72" s="5">
        <v>26.0</v>
      </c>
      <c r="D72" s="5" t="s">
        <v>39</v>
      </c>
      <c r="E72" s="5" t="s">
        <v>40</v>
      </c>
      <c r="F72" s="5" t="s">
        <v>37</v>
      </c>
      <c r="G72" s="5">
        <v>4.0</v>
      </c>
      <c r="H72" s="5">
        <v>0.0193</v>
      </c>
      <c r="I72" s="5">
        <v>1.0</v>
      </c>
      <c r="J72" s="5" t="s">
        <v>28</v>
      </c>
      <c r="K72" s="5" t="s">
        <v>36</v>
      </c>
      <c r="L72" s="5" t="s">
        <v>29</v>
      </c>
      <c r="M72" s="5" t="s">
        <v>29</v>
      </c>
      <c r="N72" s="5" t="s">
        <v>29</v>
      </c>
      <c r="O72" s="5" t="str">
        <f t="shared" si="1"/>
        <v>y</v>
      </c>
      <c r="P72" s="5">
        <v>1.0</v>
      </c>
      <c r="Q72" s="7">
        <f t="shared" si="6"/>
        <v>2</v>
      </c>
      <c r="R72" s="5" t="s">
        <v>41</v>
      </c>
      <c r="S72">
        <f>vlookup(B72,'Pivot Table 2'!$A$1:$D$177,2,FALSE)</f>
        <v>344332.9016</v>
      </c>
      <c r="T72">
        <f>vlookup(B72,'Pivot Table 2'!$A$1:$D$177,3,FALSE)</f>
        <v>5.536978522</v>
      </c>
      <c r="U72">
        <f>vlookup(B72,'Pivot Table 2'!$A$1:$D$177,4,FALSE)</f>
        <v>4</v>
      </c>
    </row>
    <row r="73">
      <c r="A73" s="4">
        <v>41732.0</v>
      </c>
      <c r="B73" s="5">
        <v>40.0</v>
      </c>
      <c r="C73" s="5">
        <v>26.0</v>
      </c>
      <c r="D73" s="5" t="s">
        <v>39</v>
      </c>
      <c r="E73" s="5" t="s">
        <v>40</v>
      </c>
      <c r="F73" s="5" t="s">
        <v>24</v>
      </c>
      <c r="G73" s="5">
        <v>12.0</v>
      </c>
      <c r="H73" s="5">
        <v>0.03041</v>
      </c>
      <c r="I73" s="5">
        <v>1.0</v>
      </c>
      <c r="J73" s="5" t="s">
        <v>28</v>
      </c>
      <c r="K73" s="5" t="s">
        <v>36</v>
      </c>
      <c r="L73" s="5" t="s">
        <v>29</v>
      </c>
      <c r="M73" s="5" t="s">
        <v>29</v>
      </c>
      <c r="N73" s="5" t="s">
        <v>29</v>
      </c>
      <c r="O73" s="5" t="str">
        <f t="shared" si="1"/>
        <v>y</v>
      </c>
      <c r="P73" s="5">
        <v>1.0</v>
      </c>
      <c r="Q73" s="7">
        <f t="shared" si="6"/>
        <v>2</v>
      </c>
      <c r="R73" s="5" t="s">
        <v>41</v>
      </c>
      <c r="S73">
        <f>vlookup(B73,'Pivot Table 2'!$A$1:$D$177,2,FALSE)</f>
        <v>265866.4913</v>
      </c>
      <c r="T73">
        <f>vlookup(B73,'Pivot Table 2'!$A$1:$D$177,3,FALSE)</f>
        <v>5.424663604</v>
      </c>
      <c r="U73">
        <f>vlookup(B73,'Pivot Table 2'!$A$1:$D$177,4,FALSE)</f>
        <v>4</v>
      </c>
    </row>
    <row r="74">
      <c r="A74" s="4">
        <v>41736.0</v>
      </c>
      <c r="B74" s="5">
        <v>43.0</v>
      </c>
      <c r="C74" s="5">
        <v>31.0</v>
      </c>
      <c r="D74" s="5" t="s">
        <v>39</v>
      </c>
      <c r="E74" s="5" t="s">
        <v>24</v>
      </c>
      <c r="F74" s="5" t="s">
        <v>34</v>
      </c>
      <c r="G74" s="5" t="s">
        <v>24</v>
      </c>
      <c r="H74" s="5">
        <v>0.01719</v>
      </c>
      <c r="I74" s="5">
        <v>1.0</v>
      </c>
      <c r="J74" s="5" t="s">
        <v>28</v>
      </c>
      <c r="K74" s="5" t="s">
        <v>29</v>
      </c>
      <c r="L74" s="5" t="s">
        <v>29</v>
      </c>
      <c r="M74" s="5" t="s">
        <v>36</v>
      </c>
      <c r="N74" s="5" t="s">
        <v>29</v>
      </c>
      <c r="O74" s="5" t="str">
        <f t="shared" si="1"/>
        <v>y</v>
      </c>
      <c r="P74" s="5">
        <v>1.0</v>
      </c>
      <c r="Q74" s="7">
        <f t="shared" si="6"/>
        <v>2</v>
      </c>
      <c r="R74" s="5" t="s">
        <v>60</v>
      </c>
      <c r="S74">
        <f>vlookup(B74,'Pivot Table 2'!$A$1:$D$177,2,FALSE)</f>
        <v>447171.3205</v>
      </c>
      <c r="T74">
        <f>vlookup(B74,'Pivot Table 2'!$A$1:$D$177,3,FALSE)</f>
        <v>5.650473942</v>
      </c>
      <c r="U74">
        <f>vlookup(B74,'Pivot Table 2'!$A$1:$D$177,4,FALSE)</f>
        <v>5</v>
      </c>
    </row>
    <row r="75">
      <c r="A75" s="4">
        <v>41736.0</v>
      </c>
      <c r="B75" s="5">
        <v>50.0</v>
      </c>
      <c r="C75" s="5">
        <v>14.0</v>
      </c>
      <c r="D75" s="5" t="s">
        <v>28</v>
      </c>
      <c r="E75" s="5" t="s">
        <v>24</v>
      </c>
      <c r="F75" s="5" t="s">
        <v>25</v>
      </c>
      <c r="G75" s="5">
        <v>7.0</v>
      </c>
      <c r="H75" s="5">
        <v>0.01234</v>
      </c>
      <c r="I75" s="5" t="s">
        <v>65</v>
      </c>
      <c r="J75" s="5" t="s">
        <v>28</v>
      </c>
      <c r="K75" s="5" t="s">
        <v>29</v>
      </c>
      <c r="L75" s="5" t="s">
        <v>29</v>
      </c>
      <c r="M75" s="5" t="s">
        <v>36</v>
      </c>
      <c r="N75" s="5" t="s">
        <v>29</v>
      </c>
      <c r="O75" s="5" t="str">
        <f t="shared" si="1"/>
        <v>y</v>
      </c>
      <c r="P75" s="5">
        <v>1.0</v>
      </c>
      <c r="Q75" s="7">
        <f t="shared" si="6"/>
        <v>2</v>
      </c>
      <c r="R75" s="5" t="s">
        <v>58</v>
      </c>
      <c r="S75">
        <f>vlookup(B75,'Pivot Table 2'!$A$1:$D$177,2,FALSE)</f>
        <v>192336912.5</v>
      </c>
      <c r="T75">
        <f>vlookup(B75,'Pivot Table 2'!$A$1:$D$177,3,FALSE)</f>
        <v>8.28406264</v>
      </c>
      <c r="U75">
        <f>vlookup(B75,'Pivot Table 2'!$A$1:$D$177,4,FALSE)</f>
        <v>2</v>
      </c>
    </row>
    <row r="76" hidden="1">
      <c r="A76" s="4">
        <v>41750.0</v>
      </c>
      <c r="B76" s="5">
        <v>115.0</v>
      </c>
      <c r="C76" s="5">
        <v>8.0</v>
      </c>
      <c r="D76" s="5" t="s">
        <v>28</v>
      </c>
      <c r="E76" s="5" t="s">
        <v>24</v>
      </c>
      <c r="F76" s="5" t="s">
        <v>26</v>
      </c>
      <c r="G76" s="5" t="s">
        <v>24</v>
      </c>
      <c r="H76" s="5">
        <v>0.02402</v>
      </c>
      <c r="I76" s="5">
        <v>2.0</v>
      </c>
      <c r="J76" s="5" t="s">
        <v>28</v>
      </c>
      <c r="K76" s="5" t="s">
        <v>36</v>
      </c>
      <c r="L76" s="5" t="s">
        <v>36</v>
      </c>
      <c r="M76" s="5" t="s">
        <v>29</v>
      </c>
      <c r="N76" s="5" t="s">
        <v>29</v>
      </c>
      <c r="O76" s="5" t="str">
        <f t="shared" si="1"/>
        <v>#VALUE!</v>
      </c>
      <c r="P76" s="5">
        <v>0.0</v>
      </c>
      <c r="Q76" s="7">
        <f>countif(K76:O76,"y")</f>
        <v>2</v>
      </c>
      <c r="R76" s="7"/>
      <c r="S76" t="str">
        <f>vlookup(B76,'Pivot Table 2'!$A$1:$D$177,2,FALSE)</f>
        <v>#VALUE!</v>
      </c>
      <c r="T76" t="str">
        <f>vlookup(B76,'Pivot Table 2'!$A$1:$D$177,3,FALSE)</f>
        <v>#VALUE!</v>
      </c>
      <c r="U76">
        <f>vlookup(B76,'Pivot Table 2'!$A$1:$D$177,4,FALSE)</f>
        <v>4</v>
      </c>
    </row>
    <row r="77">
      <c r="A77" s="4">
        <v>41739.0</v>
      </c>
      <c r="B77" s="5">
        <v>61.0</v>
      </c>
      <c r="C77" s="5">
        <v>36.0</v>
      </c>
      <c r="D77" s="5" t="s">
        <v>28</v>
      </c>
      <c r="E77" s="5" t="s">
        <v>23</v>
      </c>
      <c r="F77" s="5" t="s">
        <v>25</v>
      </c>
      <c r="G77" s="5" t="s">
        <v>24</v>
      </c>
      <c r="H77" s="5">
        <v>0.01874</v>
      </c>
      <c r="I77" s="5">
        <v>1.0</v>
      </c>
      <c r="J77" s="5" t="s">
        <v>28</v>
      </c>
      <c r="K77" s="5" t="s">
        <v>36</v>
      </c>
      <c r="L77" s="5" t="s">
        <v>29</v>
      </c>
      <c r="M77" s="5" t="s">
        <v>29</v>
      </c>
      <c r="N77" s="5" t="s">
        <v>29</v>
      </c>
      <c r="O77" s="5" t="str">
        <f t="shared" si="1"/>
        <v>y</v>
      </c>
      <c r="P77" s="5">
        <v>1.0</v>
      </c>
      <c r="Q77" s="7">
        <f t="shared" ref="Q77:Q84" si="7">countif(K77:O77,"y")-countif(L77,"y")</f>
        <v>2</v>
      </c>
      <c r="R77" s="7"/>
      <c r="S77">
        <f>vlookup(B77,'Pivot Table 2'!$A$1:$D$177,2,FALSE)</f>
        <v>19773.8794</v>
      </c>
      <c r="T77">
        <f>vlookup(B77,'Pivot Table 2'!$A$1:$D$177,3,FALSE)</f>
        <v>4.296091881</v>
      </c>
      <c r="U77">
        <f>vlookup(B77,'Pivot Table 2'!$A$1:$D$177,4,FALSE)</f>
        <v>6</v>
      </c>
    </row>
    <row r="78">
      <c r="A78" s="4">
        <v>41740.0</v>
      </c>
      <c r="B78" s="5">
        <v>72.0</v>
      </c>
      <c r="C78" s="5">
        <v>35.0</v>
      </c>
      <c r="D78" s="5" t="s">
        <v>39</v>
      </c>
      <c r="E78" s="5" t="s">
        <v>40</v>
      </c>
      <c r="F78" s="5" t="s">
        <v>37</v>
      </c>
      <c r="G78" s="5">
        <v>5.0</v>
      </c>
      <c r="H78" s="5">
        <v>0.02875</v>
      </c>
      <c r="I78" s="5">
        <v>1.0</v>
      </c>
      <c r="J78" s="5" t="s">
        <v>28</v>
      </c>
      <c r="K78" s="5" t="s">
        <v>29</v>
      </c>
      <c r="L78" s="5" t="s">
        <v>29</v>
      </c>
      <c r="M78" s="5" t="s">
        <v>36</v>
      </c>
      <c r="N78" s="5" t="s">
        <v>29</v>
      </c>
      <c r="O78" s="5" t="str">
        <f t="shared" si="1"/>
        <v>y</v>
      </c>
      <c r="P78" s="5">
        <v>1.0</v>
      </c>
      <c r="Q78" s="7">
        <f t="shared" si="7"/>
        <v>2</v>
      </c>
      <c r="R78" s="7"/>
      <c r="S78">
        <f>vlookup(B78,'Pivot Table 2'!$A$1:$D$177,2,FALSE)</f>
        <v>4537826.087</v>
      </c>
      <c r="T78">
        <f>vlookup(B78,'Pivot Table 2'!$A$1:$D$177,3,FALSE)</f>
        <v>6.656847847</v>
      </c>
      <c r="U78">
        <f>vlookup(B78,'Pivot Table 2'!$A$1:$D$177,4,FALSE)</f>
        <v>3</v>
      </c>
    </row>
    <row r="79">
      <c r="A79" s="4">
        <v>41740.0</v>
      </c>
      <c r="B79" s="5">
        <v>74.0</v>
      </c>
      <c r="C79" s="5">
        <v>34.0</v>
      </c>
      <c r="D79" s="5" t="s">
        <v>39</v>
      </c>
      <c r="E79" s="5" t="s">
        <v>30</v>
      </c>
      <c r="F79" s="5" t="s">
        <v>37</v>
      </c>
      <c r="G79" s="5">
        <v>6.0</v>
      </c>
      <c r="H79" s="5">
        <v>0.01234</v>
      </c>
      <c r="I79" s="5">
        <v>1.0</v>
      </c>
      <c r="J79" s="5" t="s">
        <v>28</v>
      </c>
      <c r="K79" s="5" t="s">
        <v>36</v>
      </c>
      <c r="L79" s="5" t="s">
        <v>29</v>
      </c>
      <c r="M79" s="5" t="s">
        <v>29</v>
      </c>
      <c r="N79" s="5" t="s">
        <v>29</v>
      </c>
      <c r="O79" s="5" t="str">
        <f t="shared" si="1"/>
        <v>y</v>
      </c>
      <c r="P79" s="5">
        <v>1.0</v>
      </c>
      <c r="Q79" s="7">
        <f t="shared" si="7"/>
        <v>2</v>
      </c>
      <c r="R79" s="7"/>
      <c r="S79">
        <f>vlookup(B79,'Pivot Table 2'!$A$1:$D$177,2,FALSE)</f>
        <v>67007.69854</v>
      </c>
      <c r="T79">
        <f>vlookup(B79,'Pivot Table 2'!$A$1:$D$177,3,FALSE)</f>
        <v>4.826124702</v>
      </c>
      <c r="U79">
        <f>vlookup(B79,'Pivot Table 2'!$A$1:$D$177,4,FALSE)</f>
        <v>2</v>
      </c>
    </row>
    <row r="80">
      <c r="A80" s="4">
        <v>41740.0</v>
      </c>
      <c r="B80" s="5">
        <v>77.0</v>
      </c>
      <c r="C80" s="5">
        <v>34.0</v>
      </c>
      <c r="D80" s="5" t="s">
        <v>28</v>
      </c>
      <c r="E80" s="5" t="s">
        <v>24</v>
      </c>
      <c r="F80" s="5" t="s">
        <v>26</v>
      </c>
      <c r="G80" s="5">
        <v>6.0</v>
      </c>
      <c r="H80" s="5">
        <v>0.01642</v>
      </c>
      <c r="I80" s="5">
        <v>1.0</v>
      </c>
      <c r="J80" s="5" t="s">
        <v>28</v>
      </c>
      <c r="K80" s="5" t="s">
        <v>36</v>
      </c>
      <c r="L80" s="5" t="s">
        <v>29</v>
      </c>
      <c r="M80" s="5" t="s">
        <v>29</v>
      </c>
      <c r="N80" s="5" t="s">
        <v>29</v>
      </c>
      <c r="O80" s="5" t="str">
        <f t="shared" si="1"/>
        <v>y</v>
      </c>
      <c r="P80" s="5">
        <v>1.0</v>
      </c>
      <c r="Q80" s="7">
        <f t="shared" si="7"/>
        <v>2</v>
      </c>
      <c r="R80" s="7"/>
      <c r="S80">
        <f>vlookup(B80,'Pivot Table 2'!$A$1:$D$177,2,FALSE)</f>
        <v>2051.613886</v>
      </c>
      <c r="T80">
        <f>vlookup(B80,'Pivot Table 2'!$A$1:$D$177,3,FALSE)</f>
        <v>3.31209563</v>
      </c>
      <c r="U80">
        <f>vlookup(B80,'Pivot Table 2'!$A$1:$D$177,4,FALSE)</f>
        <v>2</v>
      </c>
    </row>
    <row r="81">
      <c r="A81" s="4">
        <v>41743.0</v>
      </c>
      <c r="B81" s="5">
        <v>81.0</v>
      </c>
      <c r="C81" s="5">
        <v>10.0</v>
      </c>
      <c r="D81" s="5" t="s">
        <v>28</v>
      </c>
      <c r="E81" s="5" t="s">
        <v>24</v>
      </c>
      <c r="F81" s="5" t="s">
        <v>37</v>
      </c>
      <c r="G81" s="5" t="s">
        <v>24</v>
      </c>
      <c r="H81" s="5">
        <v>0.01886</v>
      </c>
      <c r="I81" s="5" t="s">
        <v>46</v>
      </c>
      <c r="J81" s="5" t="s">
        <v>28</v>
      </c>
      <c r="K81" s="5" t="s">
        <v>36</v>
      </c>
      <c r="L81" s="5" t="s">
        <v>29</v>
      </c>
      <c r="M81" s="5" t="s">
        <v>29</v>
      </c>
      <c r="N81" s="5" t="s">
        <v>29</v>
      </c>
      <c r="O81" s="5" t="str">
        <f t="shared" si="1"/>
        <v>y</v>
      </c>
      <c r="P81" s="5">
        <v>1.0</v>
      </c>
      <c r="Q81" s="7">
        <f t="shared" si="7"/>
        <v>2</v>
      </c>
      <c r="R81" s="5" t="s">
        <v>78</v>
      </c>
      <c r="S81">
        <f>vlookup(B81,'Pivot Table 2'!$A$1:$D$177,2,FALSE)</f>
        <v>1786.187699</v>
      </c>
      <c r="T81">
        <f>vlookup(B81,'Pivot Table 2'!$A$1:$D$177,3,FALSE)</f>
        <v>3.251927094</v>
      </c>
      <c r="U81">
        <f>vlookup(B81,'Pivot Table 2'!$A$1:$D$177,4,FALSE)</f>
        <v>4</v>
      </c>
    </row>
    <row r="82">
      <c r="A82" s="4">
        <v>41743.0</v>
      </c>
      <c r="B82" s="5">
        <v>82.0</v>
      </c>
      <c r="C82" s="5">
        <v>10.0</v>
      </c>
      <c r="D82" s="5" t="s">
        <v>28</v>
      </c>
      <c r="E82" s="5" t="s">
        <v>24</v>
      </c>
      <c r="F82" s="5" t="s">
        <v>25</v>
      </c>
      <c r="G82" s="5" t="s">
        <v>24</v>
      </c>
      <c r="H82" s="5">
        <v>0.01928</v>
      </c>
      <c r="I82" s="5">
        <v>1.0</v>
      </c>
      <c r="J82" s="5" t="s">
        <v>28</v>
      </c>
      <c r="K82" s="5" t="s">
        <v>36</v>
      </c>
      <c r="L82" s="5" t="s">
        <v>29</v>
      </c>
      <c r="M82" s="5" t="s">
        <v>29</v>
      </c>
      <c r="N82" s="5" t="s">
        <v>29</v>
      </c>
      <c r="O82" s="5" t="str">
        <f t="shared" si="1"/>
        <v>y</v>
      </c>
      <c r="P82" s="5">
        <v>1.0</v>
      </c>
      <c r="Q82" s="7">
        <f t="shared" si="7"/>
        <v>2</v>
      </c>
      <c r="R82" s="7"/>
      <c r="S82">
        <f>vlookup(B82,'Pivot Table 2'!$A$1:$D$177,2,FALSE)</f>
        <v>142959.0249</v>
      </c>
      <c r="T82">
        <f>vlookup(B82,'Pivot Table 2'!$A$1:$D$177,3,FALSE)</f>
        <v>5.155211577</v>
      </c>
      <c r="U82">
        <f>vlookup(B82,'Pivot Table 2'!$A$1:$D$177,4,FALSE)</f>
        <v>5</v>
      </c>
    </row>
    <row r="83">
      <c r="A83" s="4">
        <v>41743.0</v>
      </c>
      <c r="B83" s="5">
        <v>83.0</v>
      </c>
      <c r="C83" s="5">
        <v>10.0</v>
      </c>
      <c r="D83" s="5" t="s">
        <v>28</v>
      </c>
      <c r="E83" s="5" t="s">
        <v>24</v>
      </c>
      <c r="F83" s="5" t="s">
        <v>34</v>
      </c>
      <c r="G83" s="5" t="s">
        <v>24</v>
      </c>
      <c r="H83" s="5">
        <v>0.01823</v>
      </c>
      <c r="I83" s="5">
        <v>1.0</v>
      </c>
      <c r="J83" s="5" t="s">
        <v>28</v>
      </c>
      <c r="K83" s="5" t="s">
        <v>36</v>
      </c>
      <c r="L83" s="5" t="s">
        <v>29</v>
      </c>
      <c r="M83" s="5" t="s">
        <v>29</v>
      </c>
      <c r="N83" s="5" t="s">
        <v>29</v>
      </c>
      <c r="O83" s="5" t="str">
        <f t="shared" si="1"/>
        <v>y</v>
      </c>
      <c r="P83" s="5">
        <v>1.0</v>
      </c>
      <c r="Q83" s="7">
        <f t="shared" si="7"/>
        <v>2</v>
      </c>
      <c r="R83" s="7"/>
      <c r="S83">
        <f>vlookup(B83,'Pivot Table 2'!$A$1:$D$177,2,FALSE)</f>
        <v>127674.1635</v>
      </c>
      <c r="T83">
        <f>vlookup(B83,'Pivot Table 2'!$A$1:$D$177,3,FALSE)</f>
        <v>5.106103021</v>
      </c>
      <c r="U83">
        <f>vlookup(B83,'Pivot Table 2'!$A$1:$D$177,4,FALSE)</f>
        <v>4</v>
      </c>
    </row>
    <row r="84">
      <c r="A84" s="4">
        <v>41743.0</v>
      </c>
      <c r="B84" s="5">
        <v>84.0</v>
      </c>
      <c r="C84" s="5">
        <v>10.0</v>
      </c>
      <c r="D84" s="5" t="s">
        <v>28</v>
      </c>
      <c r="E84" s="5" t="s">
        <v>24</v>
      </c>
      <c r="F84" s="5" t="s">
        <v>26</v>
      </c>
      <c r="G84" s="5" t="s">
        <v>24</v>
      </c>
      <c r="H84" s="5">
        <v>0.01424</v>
      </c>
      <c r="I84" s="5">
        <v>1.0</v>
      </c>
      <c r="J84" s="5" t="s">
        <v>28</v>
      </c>
      <c r="K84" s="5" t="s">
        <v>36</v>
      </c>
      <c r="L84" s="5" t="s">
        <v>29</v>
      </c>
      <c r="M84" s="5" t="s">
        <v>29</v>
      </c>
      <c r="N84" s="5" t="s">
        <v>29</v>
      </c>
      <c r="O84" s="5" t="str">
        <f t="shared" si="1"/>
        <v>y</v>
      </c>
      <c r="P84" s="5">
        <v>1.0</v>
      </c>
      <c r="Q84" s="7">
        <f t="shared" si="7"/>
        <v>2</v>
      </c>
      <c r="R84" s="7"/>
      <c r="S84">
        <f>vlookup(B84,'Pivot Table 2'!$A$1:$D$177,2,FALSE)</f>
        <v>82584.26966</v>
      </c>
      <c r="T84">
        <f>vlookup(B84,'Pivot Table 2'!$A$1:$D$177,3,FALSE)</f>
        <v>4.916897332</v>
      </c>
      <c r="U84">
        <f>vlookup(B84,'Pivot Table 2'!$A$1:$D$177,4,FALSE)</f>
        <v>4</v>
      </c>
    </row>
    <row r="85" hidden="1">
      <c r="A85" s="4">
        <v>41788.0</v>
      </c>
      <c r="B85" s="5">
        <v>173.0</v>
      </c>
      <c r="C85" s="5">
        <v>20.0</v>
      </c>
      <c r="D85" s="5" t="s">
        <v>28</v>
      </c>
      <c r="E85" s="5" t="s">
        <v>24</v>
      </c>
      <c r="F85" s="5" t="s">
        <v>34</v>
      </c>
      <c r="G85" s="5">
        <v>11.0</v>
      </c>
      <c r="H85" s="5">
        <v>0.02403</v>
      </c>
      <c r="I85" s="5" t="s">
        <v>27</v>
      </c>
      <c r="J85" s="5" t="s">
        <v>28</v>
      </c>
      <c r="K85" s="12" t="s">
        <v>24</v>
      </c>
      <c r="L85" s="12" t="s">
        <v>24</v>
      </c>
      <c r="M85" s="13"/>
      <c r="N85" s="5" t="s">
        <v>29</v>
      </c>
      <c r="O85" s="5" t="str">
        <f t="shared" si="1"/>
        <v>y</v>
      </c>
      <c r="P85" s="5">
        <v>0.0</v>
      </c>
      <c r="Q85" s="7">
        <f>countif(K85:O85,"y")</f>
        <v>1</v>
      </c>
      <c r="R85" s="7"/>
      <c r="S85">
        <f>vlookup(B85,'Pivot Table 2'!$A$1:$D$177,2,FALSE)</f>
        <v>2166.56263</v>
      </c>
      <c r="T85">
        <f>vlookup(B85,'Pivot Table 2'!$A$1:$D$177,3,FALSE)</f>
        <v>3.335771248</v>
      </c>
      <c r="U85">
        <f>vlookup(B85,'Pivot Table 2'!$A$1:$D$177,4,FALSE)</f>
        <v>2</v>
      </c>
    </row>
    <row r="86">
      <c r="A86" s="4">
        <v>41746.0</v>
      </c>
      <c r="B86" s="5">
        <v>92.0</v>
      </c>
      <c r="C86" s="5">
        <v>9.0</v>
      </c>
      <c r="D86" s="5" t="s">
        <v>28</v>
      </c>
      <c r="E86" s="5" t="s">
        <v>56</v>
      </c>
      <c r="F86" s="5" t="s">
        <v>37</v>
      </c>
      <c r="G86" s="5" t="s">
        <v>24</v>
      </c>
      <c r="H86" s="5">
        <v>0.02781</v>
      </c>
      <c r="I86" s="5" t="s">
        <v>27</v>
      </c>
      <c r="J86" s="5" t="s">
        <v>28</v>
      </c>
      <c r="K86" s="5" t="s">
        <v>36</v>
      </c>
      <c r="L86" s="5" t="s">
        <v>29</v>
      </c>
      <c r="M86" s="5" t="s">
        <v>29</v>
      </c>
      <c r="N86" s="5" t="s">
        <v>29</v>
      </c>
      <c r="O86" s="5" t="str">
        <f t="shared" si="1"/>
        <v>y</v>
      </c>
      <c r="P86" s="5">
        <v>1.0</v>
      </c>
      <c r="Q86" s="7">
        <f t="shared" ref="Q86:Q87" si="8">countif(K86:O86,"y")-countif(L86,"y")</f>
        <v>2</v>
      </c>
      <c r="R86" s="7"/>
      <c r="S86">
        <f>vlookup(B86,'Pivot Table 2'!$A$1:$D$177,2,FALSE)</f>
        <v>880.9780654</v>
      </c>
      <c r="T86">
        <f>vlookup(B86,'Pivot Table 2'!$A$1:$D$177,3,FALSE)</f>
        <v>2.944965096</v>
      </c>
      <c r="U86">
        <f>vlookup(B86,'Pivot Table 2'!$A$1:$D$177,4,FALSE)</f>
        <v>1</v>
      </c>
    </row>
    <row r="87">
      <c r="A87" s="4">
        <v>41746.0</v>
      </c>
      <c r="B87" s="5">
        <v>95.0</v>
      </c>
      <c r="C87" s="5">
        <v>9.0</v>
      </c>
      <c r="D87" s="5" t="s">
        <v>39</v>
      </c>
      <c r="E87" s="5" t="s">
        <v>56</v>
      </c>
      <c r="F87" s="5" t="s">
        <v>37</v>
      </c>
      <c r="G87" s="5" t="s">
        <v>24</v>
      </c>
      <c r="H87" s="5">
        <v>0.03004</v>
      </c>
      <c r="I87" s="5" t="s">
        <v>27</v>
      </c>
      <c r="J87" s="5" t="s">
        <v>28</v>
      </c>
      <c r="K87" s="5" t="s">
        <v>36</v>
      </c>
      <c r="L87" s="5" t="s">
        <v>29</v>
      </c>
      <c r="M87" s="5" t="s">
        <v>29</v>
      </c>
      <c r="N87" s="5" t="s">
        <v>29</v>
      </c>
      <c r="O87" s="5" t="str">
        <f t="shared" si="1"/>
        <v>y</v>
      </c>
      <c r="P87" s="5">
        <v>1.0</v>
      </c>
      <c r="Q87" s="7">
        <f t="shared" si="8"/>
        <v>2</v>
      </c>
      <c r="R87" s="8" t="s">
        <v>67</v>
      </c>
      <c r="S87">
        <f>vlookup(B87,'Pivot Table 2'!$A$1:$D$177,2,FALSE)</f>
        <v>22428.42876</v>
      </c>
      <c r="T87">
        <f>vlookup(B87,'Pivot Table 2'!$A$1:$D$177,3,FALSE)</f>
        <v>4.35079885</v>
      </c>
      <c r="U87">
        <f>vlookup(B87,'Pivot Table 2'!$A$1:$D$177,4,FALSE)</f>
        <v>1</v>
      </c>
    </row>
    <row r="88" hidden="1">
      <c r="A88" s="4">
        <v>41788.0</v>
      </c>
      <c r="B88" s="5">
        <v>174.0</v>
      </c>
      <c r="C88" s="5">
        <v>20.0</v>
      </c>
      <c r="D88" s="5" t="s">
        <v>28</v>
      </c>
      <c r="E88" s="5" t="s">
        <v>24</v>
      </c>
      <c r="F88" s="5" t="s">
        <v>37</v>
      </c>
      <c r="G88" s="5" t="s">
        <v>24</v>
      </c>
      <c r="H88" s="5">
        <v>0.03512</v>
      </c>
      <c r="I88" s="5" t="s">
        <v>27</v>
      </c>
      <c r="J88" s="5" t="s">
        <v>28</v>
      </c>
      <c r="K88" s="12" t="s">
        <v>24</v>
      </c>
      <c r="L88" s="12" t="s">
        <v>24</v>
      </c>
      <c r="M88" s="13"/>
      <c r="N88" s="5" t="s">
        <v>29</v>
      </c>
      <c r="O88" s="5" t="str">
        <f t="shared" si="1"/>
        <v>y</v>
      </c>
      <c r="P88" s="5">
        <v>0.0</v>
      </c>
      <c r="Q88" s="7">
        <f>countif(K88:O88,"y")</f>
        <v>1</v>
      </c>
      <c r="R88" s="7"/>
      <c r="S88">
        <f>vlookup(B88,'Pivot Table 2'!$A$1:$D$177,2,FALSE)</f>
        <v>2180.025626</v>
      </c>
      <c r="T88">
        <f>vlookup(B88,'Pivot Table 2'!$A$1:$D$177,3,FALSE)</f>
        <v>3.338461599</v>
      </c>
      <c r="U88">
        <f>vlookup(B88,'Pivot Table 2'!$A$1:$D$177,4,FALSE)</f>
        <v>3</v>
      </c>
    </row>
    <row r="89">
      <c r="A89" s="4">
        <v>41747.0</v>
      </c>
      <c r="B89" s="5">
        <v>101.0</v>
      </c>
      <c r="C89" s="5">
        <v>11.0</v>
      </c>
      <c r="D89" s="5" t="s">
        <v>39</v>
      </c>
      <c r="E89" s="5" t="s">
        <v>23</v>
      </c>
      <c r="F89" s="5" t="s">
        <v>34</v>
      </c>
      <c r="G89" s="5" t="s">
        <v>24</v>
      </c>
      <c r="H89" s="5">
        <v>0.03437</v>
      </c>
      <c r="I89" s="5" t="s">
        <v>27</v>
      </c>
      <c r="J89" s="5" t="s">
        <v>28</v>
      </c>
      <c r="K89" s="5" t="s">
        <v>36</v>
      </c>
      <c r="L89" s="5" t="s">
        <v>29</v>
      </c>
      <c r="M89" s="5" t="s">
        <v>29</v>
      </c>
      <c r="N89" s="5" t="s">
        <v>29</v>
      </c>
      <c r="O89" s="5" t="str">
        <f t="shared" si="1"/>
        <v>y</v>
      </c>
      <c r="P89" s="5">
        <v>1.0</v>
      </c>
      <c r="Q89" s="7">
        <f t="shared" ref="Q89:Q125" si="9">countif(K89:O89,"y")-countif(L89,"y")</f>
        <v>2</v>
      </c>
      <c r="R89" s="7"/>
      <c r="S89">
        <f>vlookup(B89,'Pivot Table 2'!$A$1:$D$177,2,FALSE)</f>
        <v>3045570.265</v>
      </c>
      <c r="T89">
        <f>vlookup(B89,'Pivot Table 2'!$A$1:$D$177,3,FALSE)</f>
        <v>6.483668624</v>
      </c>
      <c r="U89">
        <f>vlookup(B89,'Pivot Table 2'!$A$1:$D$177,4,FALSE)</f>
        <v>2</v>
      </c>
    </row>
    <row r="90">
      <c r="A90" s="4">
        <v>41747.0</v>
      </c>
      <c r="B90" s="5">
        <v>103.0</v>
      </c>
      <c r="C90" s="5">
        <v>11.0</v>
      </c>
      <c r="D90" s="5" t="s">
        <v>39</v>
      </c>
      <c r="E90" s="5" t="s">
        <v>23</v>
      </c>
      <c r="F90" s="5" t="s">
        <v>37</v>
      </c>
      <c r="G90" s="5" t="s">
        <v>24</v>
      </c>
      <c r="H90" s="5">
        <v>0.01864</v>
      </c>
      <c r="I90" s="5" t="s">
        <v>76</v>
      </c>
      <c r="J90" s="5" t="s">
        <v>28</v>
      </c>
      <c r="K90" s="5" t="s">
        <v>36</v>
      </c>
      <c r="L90" s="5" t="s">
        <v>29</v>
      </c>
      <c r="M90" s="5" t="s">
        <v>29</v>
      </c>
      <c r="N90" s="5" t="s">
        <v>29</v>
      </c>
      <c r="O90" s="5" t="str">
        <f t="shared" si="1"/>
        <v>y</v>
      </c>
      <c r="P90" s="5">
        <v>1.0</v>
      </c>
      <c r="Q90" s="7">
        <f t="shared" si="9"/>
        <v>2</v>
      </c>
      <c r="R90" s="7"/>
      <c r="S90">
        <f>vlookup(B90,'Pivot Table 2'!$A$1:$D$177,2,FALSE)</f>
        <v>338452.2532</v>
      </c>
      <c r="T90">
        <f>vlookup(B90,'Pivot Table 2'!$A$1:$D$177,3,FALSE)</f>
        <v>5.52949741</v>
      </c>
      <c r="U90">
        <f>vlookup(B90,'Pivot Table 2'!$A$1:$D$177,4,FALSE)</f>
        <v>4</v>
      </c>
    </row>
    <row r="91">
      <c r="A91" s="4">
        <v>41747.0</v>
      </c>
      <c r="B91" s="5">
        <v>106.0</v>
      </c>
      <c r="C91" s="5">
        <v>11.0</v>
      </c>
      <c r="D91" s="5" t="s">
        <v>28</v>
      </c>
      <c r="E91" s="5" t="s">
        <v>24</v>
      </c>
      <c r="F91" s="5" t="s">
        <v>37</v>
      </c>
      <c r="G91" s="5" t="s">
        <v>24</v>
      </c>
      <c r="H91" s="5">
        <v>0.02833</v>
      </c>
      <c r="I91" s="5" t="s">
        <v>76</v>
      </c>
      <c r="J91" s="5" t="s">
        <v>28</v>
      </c>
      <c r="K91" s="5" t="s">
        <v>36</v>
      </c>
      <c r="L91" s="5" t="s">
        <v>29</v>
      </c>
      <c r="M91" s="5" t="s">
        <v>29</v>
      </c>
      <c r="N91" s="5" t="s">
        <v>29</v>
      </c>
      <c r="O91" s="5" t="str">
        <f t="shared" si="1"/>
        <v>y</v>
      </c>
      <c r="P91" s="5">
        <v>1.0</v>
      </c>
      <c r="Q91" s="7">
        <f t="shared" si="9"/>
        <v>2</v>
      </c>
      <c r="R91" s="7"/>
      <c r="S91">
        <f>vlookup(B91,'Pivot Table 2'!$A$1:$D$177,2,FALSE)</f>
        <v>1729.615249</v>
      </c>
      <c r="T91">
        <f>vlookup(B91,'Pivot Table 2'!$A$1:$D$177,3,FALSE)</f>
        <v>3.237949506</v>
      </c>
      <c r="U91">
        <f>vlookup(B91,'Pivot Table 2'!$A$1:$D$177,4,FALSE)</f>
        <v>1</v>
      </c>
    </row>
    <row r="92">
      <c r="A92" s="4">
        <v>41747.0</v>
      </c>
      <c r="B92" s="5">
        <v>108.0</v>
      </c>
      <c r="C92" s="5">
        <v>8.0</v>
      </c>
      <c r="D92" s="5" t="s">
        <v>28</v>
      </c>
      <c r="E92" s="5" t="s">
        <v>24</v>
      </c>
      <c r="F92" s="5" t="s">
        <v>25</v>
      </c>
      <c r="G92" s="5" t="s">
        <v>24</v>
      </c>
      <c r="H92" s="5">
        <v>0.02828</v>
      </c>
      <c r="I92" s="5" t="s">
        <v>27</v>
      </c>
      <c r="J92" s="5" t="s">
        <v>28</v>
      </c>
      <c r="K92" s="5" t="s">
        <v>36</v>
      </c>
      <c r="L92" s="5" t="s">
        <v>29</v>
      </c>
      <c r="M92" s="5" t="s">
        <v>29</v>
      </c>
      <c r="N92" s="5" t="s">
        <v>29</v>
      </c>
      <c r="O92" s="5" t="str">
        <f t="shared" si="1"/>
        <v>y</v>
      </c>
      <c r="P92" s="5">
        <v>1.0</v>
      </c>
      <c r="Q92" s="7">
        <f t="shared" si="9"/>
        <v>2</v>
      </c>
      <c r="R92" s="7"/>
      <c r="S92">
        <f>vlookup(B92,'Pivot Table 2'!$A$1:$D$177,2,FALSE)</f>
        <v>1516089.109</v>
      </c>
      <c r="T92">
        <f>vlookup(B92,'Pivot Table 2'!$A$1:$D$177,3,FALSE)</f>
        <v>6.180724728</v>
      </c>
      <c r="U92">
        <f>vlookup(B92,'Pivot Table 2'!$A$1:$D$177,4,FALSE)</f>
        <v>1</v>
      </c>
    </row>
    <row r="93">
      <c r="A93" s="4">
        <v>41750.0</v>
      </c>
      <c r="B93" s="5">
        <v>117.0</v>
      </c>
      <c r="C93" s="5">
        <v>9.0</v>
      </c>
      <c r="D93" s="5" t="s">
        <v>28</v>
      </c>
      <c r="E93" s="5" t="s">
        <v>24</v>
      </c>
      <c r="F93" s="5" t="s">
        <v>34</v>
      </c>
      <c r="G93" s="5" t="s">
        <v>24</v>
      </c>
      <c r="H93" s="5">
        <v>0.03308</v>
      </c>
      <c r="I93" s="5" t="s">
        <v>27</v>
      </c>
      <c r="J93" s="5" t="s">
        <v>28</v>
      </c>
      <c r="K93" s="5" t="s">
        <v>36</v>
      </c>
      <c r="L93" s="5" t="s">
        <v>29</v>
      </c>
      <c r="M93" s="5" t="s">
        <v>29</v>
      </c>
      <c r="N93" s="5" t="s">
        <v>29</v>
      </c>
      <c r="O93" s="5" t="str">
        <f t="shared" si="1"/>
        <v>y</v>
      </c>
      <c r="P93" s="5">
        <v>1.0</v>
      </c>
      <c r="Q93" s="7">
        <f t="shared" si="9"/>
        <v>2</v>
      </c>
      <c r="R93" s="7"/>
      <c r="S93">
        <f>vlookup(B93,'Pivot Table 2'!$A$1:$D$177,2,FALSE)</f>
        <v>148125.7557</v>
      </c>
      <c r="T93">
        <f>vlookup(B93,'Pivot Table 2'!$A$1:$D$177,3,FALSE)</f>
        <v>5.170630579</v>
      </c>
      <c r="U93">
        <f>vlookup(B93,'Pivot Table 2'!$A$1:$D$177,4,FALSE)</f>
        <v>4</v>
      </c>
    </row>
    <row r="94">
      <c r="A94" s="4">
        <v>41750.0</v>
      </c>
      <c r="B94" s="5">
        <v>118.0</v>
      </c>
      <c r="C94" s="5">
        <v>7.0</v>
      </c>
      <c r="D94" s="5" t="s">
        <v>39</v>
      </c>
      <c r="E94" s="5" t="s">
        <v>23</v>
      </c>
      <c r="F94" s="5" t="s">
        <v>26</v>
      </c>
      <c r="G94" s="5" t="s">
        <v>24</v>
      </c>
      <c r="H94" s="5">
        <v>0.01714</v>
      </c>
      <c r="I94" s="5">
        <v>1.0</v>
      </c>
      <c r="J94" s="5" t="s">
        <v>28</v>
      </c>
      <c r="K94" s="5" t="s">
        <v>29</v>
      </c>
      <c r="L94" s="5" t="s">
        <v>29</v>
      </c>
      <c r="M94" s="5" t="s">
        <v>36</v>
      </c>
      <c r="N94" s="5" t="s">
        <v>29</v>
      </c>
      <c r="O94" s="5" t="str">
        <f t="shared" si="1"/>
        <v>y</v>
      </c>
      <c r="P94" s="5">
        <v>1.0</v>
      </c>
      <c r="Q94" s="7">
        <f t="shared" si="9"/>
        <v>2</v>
      </c>
      <c r="R94" s="7"/>
      <c r="S94">
        <f>vlookup(B94,'Pivot Table 2'!$A$1:$D$177,2,FALSE)</f>
        <v>7825991.832</v>
      </c>
      <c r="T94">
        <f>vlookup(B94,'Pivot Table 2'!$A$1:$D$177,3,FALSE)</f>
        <v>6.89353939</v>
      </c>
      <c r="U94">
        <f>vlookup(B94,'Pivot Table 2'!$A$1:$D$177,4,FALSE)</f>
        <v>4</v>
      </c>
    </row>
    <row r="95">
      <c r="A95" s="4">
        <v>41750.0</v>
      </c>
      <c r="B95" s="5">
        <v>119.0</v>
      </c>
      <c r="C95" s="5">
        <v>7.0</v>
      </c>
      <c r="D95" s="5" t="s">
        <v>39</v>
      </c>
      <c r="E95" s="5" t="s">
        <v>23</v>
      </c>
      <c r="F95" s="5" t="s">
        <v>34</v>
      </c>
      <c r="G95" s="5" t="s">
        <v>24</v>
      </c>
      <c r="H95" s="5">
        <v>0.03118</v>
      </c>
      <c r="I95" s="5" t="s">
        <v>46</v>
      </c>
      <c r="J95" s="5" t="s">
        <v>28</v>
      </c>
      <c r="K95" s="5" t="s">
        <v>36</v>
      </c>
      <c r="L95" s="5" t="s">
        <v>29</v>
      </c>
      <c r="M95" s="5" t="s">
        <v>29</v>
      </c>
      <c r="N95" s="5" t="s">
        <v>29</v>
      </c>
      <c r="O95" s="5" t="str">
        <f t="shared" si="1"/>
        <v>y</v>
      </c>
      <c r="P95" s="5">
        <v>1.0</v>
      </c>
      <c r="Q95" s="7">
        <f t="shared" si="9"/>
        <v>2</v>
      </c>
      <c r="R95" s="7"/>
      <c r="S95">
        <f>vlookup(B95,'Pivot Table 2'!$A$1:$D$177,2,FALSE)</f>
        <v>9920.221296</v>
      </c>
      <c r="T95">
        <f>vlookup(B95,'Pivot Table 2'!$A$1:$D$177,3,FALSE)</f>
        <v>3.99652136</v>
      </c>
      <c r="U95">
        <f>vlookup(B95,'Pivot Table 2'!$A$1:$D$177,4,FALSE)</f>
        <v>3</v>
      </c>
    </row>
    <row r="96">
      <c r="A96" s="4">
        <v>41750.0</v>
      </c>
      <c r="B96" s="5">
        <v>120.0</v>
      </c>
      <c r="C96" s="5">
        <v>8.0</v>
      </c>
      <c r="D96" s="5" t="s">
        <v>28</v>
      </c>
      <c r="E96" s="5" t="s">
        <v>24</v>
      </c>
      <c r="F96" s="5" t="s">
        <v>37</v>
      </c>
      <c r="G96" s="5" t="s">
        <v>24</v>
      </c>
      <c r="H96" s="5">
        <v>0.0184</v>
      </c>
      <c r="I96" s="5">
        <v>1.0</v>
      </c>
      <c r="J96" s="5" t="s">
        <v>28</v>
      </c>
      <c r="K96" s="5" t="s">
        <v>36</v>
      </c>
      <c r="L96" s="5" t="s">
        <v>29</v>
      </c>
      <c r="M96" s="5" t="s">
        <v>29</v>
      </c>
      <c r="N96" s="5" t="s">
        <v>29</v>
      </c>
      <c r="O96" s="5" t="str">
        <f t="shared" si="1"/>
        <v>y</v>
      </c>
      <c r="P96" s="5">
        <v>1.0</v>
      </c>
      <c r="Q96" s="7">
        <f t="shared" si="9"/>
        <v>2</v>
      </c>
      <c r="R96" s="7"/>
      <c r="S96">
        <f>vlookup(B96,'Pivot Table 2'!$A$1:$D$177,2,FALSE)</f>
        <v>19473.50543</v>
      </c>
      <c r="T96">
        <f>vlookup(B96,'Pivot Table 2'!$A$1:$D$177,3,FALSE)</f>
        <v>4.289444136</v>
      </c>
      <c r="U96">
        <f>vlookup(B96,'Pivot Table 2'!$A$1:$D$177,4,FALSE)</f>
        <v>5</v>
      </c>
    </row>
    <row r="97">
      <c r="A97" s="4">
        <v>41750.0</v>
      </c>
      <c r="B97" s="5">
        <v>122.0</v>
      </c>
      <c r="C97" s="5">
        <v>13.0</v>
      </c>
      <c r="D97" s="5" t="s">
        <v>39</v>
      </c>
      <c r="E97" s="5" t="s">
        <v>23</v>
      </c>
      <c r="F97" s="5" t="s">
        <v>26</v>
      </c>
      <c r="G97" s="5" t="s">
        <v>24</v>
      </c>
      <c r="H97" s="5">
        <v>0.02966</v>
      </c>
      <c r="I97" s="5" t="s">
        <v>27</v>
      </c>
      <c r="J97" s="5" t="s">
        <v>28</v>
      </c>
      <c r="K97" s="5" t="s">
        <v>29</v>
      </c>
      <c r="L97" s="5" t="s">
        <v>29</v>
      </c>
      <c r="M97" s="5" t="s">
        <v>36</v>
      </c>
      <c r="N97" s="5" t="s">
        <v>29</v>
      </c>
      <c r="O97" s="5" t="str">
        <f t="shared" si="1"/>
        <v>y</v>
      </c>
      <c r="P97" s="5">
        <v>1.0</v>
      </c>
      <c r="Q97" s="7">
        <f t="shared" si="9"/>
        <v>2</v>
      </c>
      <c r="R97" s="7"/>
      <c r="S97">
        <f>vlookup(B97,'Pivot Table 2'!$A$1:$D$177,2,FALSE)</f>
        <v>702124.0728</v>
      </c>
      <c r="T97">
        <f>vlookup(B97,'Pivot Table 2'!$A$1:$D$177,3,FALSE)</f>
        <v>5.846413863</v>
      </c>
      <c r="U97">
        <f>vlookup(B97,'Pivot Table 2'!$A$1:$D$177,4,FALSE)</f>
        <v>6</v>
      </c>
    </row>
    <row r="98">
      <c r="A98" s="4">
        <v>41786.0</v>
      </c>
      <c r="B98" s="5">
        <v>126.0</v>
      </c>
      <c r="C98" s="5">
        <v>16.0</v>
      </c>
      <c r="D98" s="5" t="s">
        <v>28</v>
      </c>
      <c r="E98" s="5" t="s">
        <v>24</v>
      </c>
      <c r="F98" s="5" t="s">
        <v>34</v>
      </c>
      <c r="G98" s="5">
        <v>7.0</v>
      </c>
      <c r="H98" s="5">
        <v>0.01817</v>
      </c>
      <c r="I98" s="5" t="s">
        <v>85</v>
      </c>
      <c r="J98" s="5" t="s">
        <v>28</v>
      </c>
      <c r="K98" s="5" t="s">
        <v>36</v>
      </c>
      <c r="L98" s="5" t="s">
        <v>29</v>
      </c>
      <c r="M98" s="5" t="s">
        <v>29</v>
      </c>
      <c r="N98" s="5" t="s">
        <v>29</v>
      </c>
      <c r="O98" s="5" t="str">
        <f t="shared" si="1"/>
        <v>y</v>
      </c>
      <c r="P98" s="5">
        <v>1.0</v>
      </c>
      <c r="Q98" s="7">
        <f t="shared" si="9"/>
        <v>2</v>
      </c>
      <c r="R98" s="7"/>
      <c r="S98">
        <f>vlookup(B98,'Pivot Table 2'!$A$1:$D$177,2,FALSE)</f>
        <v>10112.82334</v>
      </c>
      <c r="T98">
        <f>vlookup(B98,'Pivot Table 2'!$A$1:$D$177,3,FALSE)</f>
        <v>4.00487242</v>
      </c>
      <c r="U98">
        <f>vlookup(B98,'Pivot Table 2'!$A$1:$D$177,4,FALSE)</f>
        <v>2</v>
      </c>
    </row>
    <row r="99">
      <c r="A99" s="4">
        <v>41786.0</v>
      </c>
      <c r="B99" s="5">
        <v>128.0</v>
      </c>
      <c r="C99" s="5">
        <v>16.0</v>
      </c>
      <c r="D99" s="5" t="s">
        <v>39</v>
      </c>
      <c r="E99" s="5" t="s">
        <v>40</v>
      </c>
      <c r="F99" s="5" t="s">
        <v>34</v>
      </c>
      <c r="G99" s="5">
        <v>5.0</v>
      </c>
      <c r="H99" s="5">
        <v>0.01262</v>
      </c>
      <c r="I99" s="5">
        <v>1.0</v>
      </c>
      <c r="J99" s="5" t="s">
        <v>28</v>
      </c>
      <c r="K99" s="5" t="s">
        <v>36</v>
      </c>
      <c r="L99" s="5" t="s">
        <v>29</v>
      </c>
      <c r="M99" s="5" t="s">
        <v>29</v>
      </c>
      <c r="N99" s="5" t="s">
        <v>29</v>
      </c>
      <c r="O99" s="5" t="str">
        <f t="shared" si="1"/>
        <v>y</v>
      </c>
      <c r="P99" s="5">
        <v>1.0</v>
      </c>
      <c r="Q99" s="7">
        <f t="shared" si="9"/>
        <v>2</v>
      </c>
      <c r="R99" s="7"/>
      <c r="S99">
        <f>vlookup(B99,'Pivot Table 2'!$A$1:$D$177,2,FALSE)</f>
        <v>63094.29477</v>
      </c>
      <c r="T99">
        <f>vlookup(B99,'Pivot Table 2'!$A$1:$D$177,3,FALSE)</f>
        <v>4.79999009</v>
      </c>
      <c r="U99">
        <f>vlookup(B99,'Pivot Table 2'!$A$1:$D$177,4,FALSE)</f>
        <v>3</v>
      </c>
    </row>
    <row r="100">
      <c r="A100" s="4">
        <v>41787.0</v>
      </c>
      <c r="B100" s="5">
        <v>141.0</v>
      </c>
      <c r="C100" s="5">
        <v>15.0</v>
      </c>
      <c r="D100" s="5" t="s">
        <v>39</v>
      </c>
      <c r="E100" s="5" t="s">
        <v>56</v>
      </c>
      <c r="F100" s="5" t="s">
        <v>37</v>
      </c>
      <c r="G100" s="5" t="s">
        <v>24</v>
      </c>
      <c r="H100" s="5">
        <v>0.01952</v>
      </c>
      <c r="I100" s="5">
        <v>1.0</v>
      </c>
      <c r="J100" s="5" t="s">
        <v>28</v>
      </c>
      <c r="K100" s="5" t="s">
        <v>36</v>
      </c>
      <c r="L100" s="5" t="s">
        <v>29</v>
      </c>
      <c r="M100" s="5" t="s">
        <v>29</v>
      </c>
      <c r="N100" s="5" t="s">
        <v>29</v>
      </c>
      <c r="O100" s="5" t="str">
        <f t="shared" si="1"/>
        <v>y</v>
      </c>
      <c r="P100" s="5">
        <v>1.0</v>
      </c>
      <c r="Q100" s="7">
        <f t="shared" si="9"/>
        <v>2</v>
      </c>
      <c r="R100" s="7"/>
      <c r="S100">
        <f>vlookup(B100,'Pivot Table 2'!$A$1:$D$177,2,FALSE)</f>
        <v>12865.01025</v>
      </c>
      <c r="T100">
        <f>vlookup(B100,'Pivot Table 2'!$A$1:$D$177,3,FALSE)</f>
        <v>4.109410136</v>
      </c>
      <c r="U100">
        <f>vlookup(B100,'Pivot Table 2'!$A$1:$D$177,4,FALSE)</f>
        <v>3</v>
      </c>
    </row>
    <row r="101">
      <c r="A101" s="4">
        <v>41787.0</v>
      </c>
      <c r="B101" s="5">
        <v>148.0</v>
      </c>
      <c r="C101" s="5">
        <v>25.0</v>
      </c>
      <c r="D101" s="5" t="s">
        <v>28</v>
      </c>
      <c r="E101" s="5" t="s">
        <v>24</v>
      </c>
      <c r="F101" s="5" t="s">
        <v>25</v>
      </c>
      <c r="G101" s="5" t="s">
        <v>24</v>
      </c>
      <c r="H101" s="5">
        <v>0.0178</v>
      </c>
      <c r="I101" s="5" t="s">
        <v>76</v>
      </c>
      <c r="J101" s="5" t="s">
        <v>28</v>
      </c>
      <c r="K101" s="5" t="s">
        <v>36</v>
      </c>
      <c r="L101" s="5" t="s">
        <v>29</v>
      </c>
      <c r="M101" s="5" t="s">
        <v>29</v>
      </c>
      <c r="N101" s="5" t="s">
        <v>29</v>
      </c>
      <c r="O101" s="5" t="str">
        <f t="shared" si="1"/>
        <v>y</v>
      </c>
      <c r="P101" s="5">
        <v>1.0</v>
      </c>
      <c r="Q101" s="7">
        <f t="shared" si="9"/>
        <v>2</v>
      </c>
      <c r="R101" s="7"/>
      <c r="S101">
        <f>vlookup(B101,'Pivot Table 2'!$A$1:$D$177,2,FALSE)</f>
        <v>1204353.933</v>
      </c>
      <c r="T101">
        <f>vlookup(B101,'Pivot Table 2'!$A$1:$D$177,3,FALSE)</f>
        <v>6.080754135</v>
      </c>
      <c r="U101">
        <f>vlookup(B101,'Pivot Table 2'!$A$1:$D$177,4,FALSE)</f>
        <v>2</v>
      </c>
    </row>
    <row r="102">
      <c r="A102" s="4">
        <v>41787.0</v>
      </c>
      <c r="B102" s="5">
        <v>156.0</v>
      </c>
      <c r="C102" s="5">
        <v>24.0</v>
      </c>
      <c r="D102" s="5" t="s">
        <v>39</v>
      </c>
      <c r="E102" s="5" t="s">
        <v>56</v>
      </c>
      <c r="F102" s="5" t="s">
        <v>34</v>
      </c>
      <c r="G102" s="5" t="s">
        <v>24</v>
      </c>
      <c r="H102" s="5">
        <v>0.02544</v>
      </c>
      <c r="I102" s="5">
        <v>1.0</v>
      </c>
      <c r="J102" s="5" t="s">
        <v>28</v>
      </c>
      <c r="K102" s="5" t="s">
        <v>36</v>
      </c>
      <c r="L102" s="5" t="s">
        <v>29</v>
      </c>
      <c r="M102" s="5" t="s">
        <v>29</v>
      </c>
      <c r="N102" s="5" t="s">
        <v>29</v>
      </c>
      <c r="O102" s="5" t="str">
        <f t="shared" si="1"/>
        <v>y</v>
      </c>
      <c r="P102" s="5">
        <v>1.0</v>
      </c>
      <c r="Q102" s="7">
        <f t="shared" si="9"/>
        <v>2</v>
      </c>
      <c r="R102" s="7"/>
      <c r="S102">
        <f>vlookup(B102,'Pivot Table 2'!$A$1:$D$177,2,FALSE)</f>
        <v>618759.827</v>
      </c>
      <c r="T102">
        <f>vlookup(B102,'Pivot Table 2'!$A$1:$D$177,3,FALSE)</f>
        <v>5.791522109</v>
      </c>
      <c r="U102">
        <f>vlookup(B102,'Pivot Table 2'!$A$1:$D$177,4,FALSE)</f>
        <v>5</v>
      </c>
    </row>
    <row r="103">
      <c r="A103" s="4">
        <v>41788.0</v>
      </c>
      <c r="B103" s="5">
        <v>181.0</v>
      </c>
      <c r="C103" s="5">
        <v>27.0</v>
      </c>
      <c r="D103" s="5" t="s">
        <v>28</v>
      </c>
      <c r="E103" s="5" t="s">
        <v>24</v>
      </c>
      <c r="F103" s="5" t="s">
        <v>34</v>
      </c>
      <c r="G103" s="5">
        <v>2.0</v>
      </c>
      <c r="H103" s="5">
        <v>0.01784</v>
      </c>
      <c r="I103" s="5" t="s">
        <v>46</v>
      </c>
      <c r="J103" s="5" t="s">
        <v>28</v>
      </c>
      <c r="K103" s="5" t="s">
        <v>36</v>
      </c>
      <c r="L103" s="5" t="s">
        <v>29</v>
      </c>
      <c r="M103" s="5" t="s">
        <v>29</v>
      </c>
      <c r="N103" s="5" t="s">
        <v>29</v>
      </c>
      <c r="O103" s="5" t="str">
        <f t="shared" si="1"/>
        <v>y</v>
      </c>
      <c r="P103" s="5">
        <v>1.0</v>
      </c>
      <c r="Q103" s="7">
        <f t="shared" si="9"/>
        <v>2</v>
      </c>
      <c r="R103" s="7"/>
      <c r="S103">
        <f>vlookup(B103,'Pivot Table 2'!$A$1:$D$177,2,FALSE)</f>
        <v>2059.977578</v>
      </c>
      <c r="T103">
        <f>vlookup(B103,'Pivot Table 2'!$A$1:$D$177,3,FALSE)</f>
        <v>3.313862493</v>
      </c>
      <c r="U103">
        <f>vlookup(B103,'Pivot Table 2'!$A$1:$D$177,4,FALSE)</f>
        <v>2</v>
      </c>
    </row>
    <row r="104">
      <c r="A104" s="4">
        <v>41789.0</v>
      </c>
      <c r="B104" s="5">
        <v>187.0</v>
      </c>
      <c r="C104" s="5">
        <v>27.0</v>
      </c>
      <c r="D104" s="5" t="s">
        <v>39</v>
      </c>
      <c r="E104" s="5" t="s">
        <v>30</v>
      </c>
      <c r="F104" s="5" t="s">
        <v>37</v>
      </c>
      <c r="G104" s="5">
        <v>10.0</v>
      </c>
      <c r="H104" s="5">
        <v>0.03704</v>
      </c>
      <c r="I104" s="5" t="s">
        <v>27</v>
      </c>
      <c r="J104" s="5" t="s">
        <v>28</v>
      </c>
      <c r="K104" s="5" t="s">
        <v>36</v>
      </c>
      <c r="L104" s="5" t="s">
        <v>29</v>
      </c>
      <c r="M104" s="5" t="s">
        <v>29</v>
      </c>
      <c r="N104" s="5" t="s">
        <v>29</v>
      </c>
      <c r="O104" s="5" t="str">
        <f t="shared" si="1"/>
        <v>y</v>
      </c>
      <c r="P104" s="5">
        <v>1.0</v>
      </c>
      <c r="Q104" s="7">
        <f t="shared" si="9"/>
        <v>2</v>
      </c>
      <c r="R104" s="5" t="s">
        <v>100</v>
      </c>
      <c r="S104">
        <f>vlookup(B104,'Pivot Table 2'!$A$1:$D$177,2,FALSE)</f>
        <v>1818.979482</v>
      </c>
      <c r="T104">
        <f>vlookup(B104,'Pivot Table 2'!$A$1:$D$177,3,FALSE)</f>
        <v>3.2598278</v>
      </c>
      <c r="U104">
        <f>vlookup(B104,'Pivot Table 2'!$A$1:$D$177,4,FALSE)</f>
        <v>1</v>
      </c>
    </row>
    <row r="105">
      <c r="A105" s="4">
        <v>41789.0</v>
      </c>
      <c r="B105" s="5">
        <v>190.0</v>
      </c>
      <c r="C105" s="5">
        <v>23.0</v>
      </c>
      <c r="D105" s="5" t="s">
        <v>39</v>
      </c>
      <c r="E105" s="5" t="s">
        <v>24</v>
      </c>
      <c r="F105" s="5" t="s">
        <v>25</v>
      </c>
      <c r="G105" s="5" t="s">
        <v>24</v>
      </c>
      <c r="H105" s="5">
        <v>0.0182</v>
      </c>
      <c r="I105" s="5">
        <v>1.0</v>
      </c>
      <c r="J105" s="5" t="s">
        <v>28</v>
      </c>
      <c r="K105" s="5" t="s">
        <v>36</v>
      </c>
      <c r="L105" s="5" t="s">
        <v>29</v>
      </c>
      <c r="M105" s="5" t="s">
        <v>29</v>
      </c>
      <c r="N105" s="5" t="s">
        <v>29</v>
      </c>
      <c r="O105" s="5" t="str">
        <f t="shared" si="1"/>
        <v>y</v>
      </c>
      <c r="P105" s="5">
        <v>1.0</v>
      </c>
      <c r="Q105" s="7">
        <f t="shared" si="9"/>
        <v>2</v>
      </c>
      <c r="R105" s="5"/>
      <c r="S105">
        <f>vlookup(B105,'Pivot Table 2'!$A$1:$D$177,2,FALSE)</f>
        <v>2237980.769</v>
      </c>
      <c r="T105">
        <f>vlookup(B105,'Pivot Table 2'!$A$1:$D$177,3,FALSE)</f>
        <v>6.34985635</v>
      </c>
      <c r="U105">
        <f>vlookup(B105,'Pivot Table 2'!$A$1:$D$177,4,FALSE)</f>
        <v>5</v>
      </c>
    </row>
    <row r="106">
      <c r="A106" s="4">
        <v>41789.0</v>
      </c>
      <c r="B106" s="5">
        <v>192.0</v>
      </c>
      <c r="C106" s="5" t="s">
        <v>24</v>
      </c>
      <c r="D106" s="5" t="s">
        <v>39</v>
      </c>
      <c r="E106" s="5" t="s">
        <v>23</v>
      </c>
      <c r="F106" s="5" t="s">
        <v>37</v>
      </c>
      <c r="G106" s="5" t="s">
        <v>24</v>
      </c>
      <c r="H106" s="5">
        <v>0.03465</v>
      </c>
      <c r="I106" s="5" t="s">
        <v>27</v>
      </c>
      <c r="J106" s="5" t="s">
        <v>28</v>
      </c>
      <c r="K106" s="5" t="s">
        <v>36</v>
      </c>
      <c r="L106" s="5" t="s">
        <v>29</v>
      </c>
      <c r="M106" s="5" t="s">
        <v>29</v>
      </c>
      <c r="N106" s="5" t="s">
        <v>29</v>
      </c>
      <c r="O106" s="5" t="str">
        <f t="shared" si="1"/>
        <v>y</v>
      </c>
      <c r="P106" s="5">
        <v>1.0</v>
      </c>
      <c r="Q106" s="7">
        <f t="shared" si="9"/>
        <v>2</v>
      </c>
      <c r="R106" s="5"/>
      <c r="S106">
        <f>vlookup(B106,'Pivot Table 2'!$A$1:$D$177,2,FALSE)</f>
        <v>192676.7677</v>
      </c>
      <c r="T106">
        <f>vlookup(B106,'Pivot Table 2'!$A$1:$D$177,3,FALSE)</f>
        <v>5.284829352</v>
      </c>
      <c r="U106">
        <f>vlookup(B106,'Pivot Table 2'!$A$1:$D$177,4,FALSE)</f>
        <v>6</v>
      </c>
    </row>
    <row r="107">
      <c r="A107" s="4">
        <v>41789.0</v>
      </c>
      <c r="B107" s="5">
        <v>194.0</v>
      </c>
      <c r="C107" s="5">
        <v>24.0</v>
      </c>
      <c r="D107" s="5" t="s">
        <v>39</v>
      </c>
      <c r="E107" s="5" t="s">
        <v>56</v>
      </c>
      <c r="F107" s="5" t="s">
        <v>26</v>
      </c>
      <c r="G107" s="5" t="s">
        <v>24</v>
      </c>
      <c r="H107" s="5">
        <v>0.02633</v>
      </c>
      <c r="I107" s="5" t="s">
        <v>27</v>
      </c>
      <c r="J107" s="5" t="s">
        <v>28</v>
      </c>
      <c r="K107" s="5" t="s">
        <v>36</v>
      </c>
      <c r="L107" s="5" t="s">
        <v>29</v>
      </c>
      <c r="M107" s="5" t="s">
        <v>29</v>
      </c>
      <c r="N107" s="5" t="s">
        <v>29</v>
      </c>
      <c r="O107" s="5" t="str">
        <f t="shared" si="1"/>
        <v>y</v>
      </c>
      <c r="P107" s="5">
        <v>1.0</v>
      </c>
      <c r="Q107" s="7">
        <f t="shared" si="9"/>
        <v>2</v>
      </c>
      <c r="R107" s="7"/>
      <c r="S107">
        <f>vlookup(B107,'Pivot Table 2'!$A$1:$D$177,2,FALSE)</f>
        <v>25472369.92</v>
      </c>
      <c r="T107">
        <f>vlookup(B107,'Pivot Table 2'!$A$1:$D$177,3,FALSE)</f>
        <v>7.406069353</v>
      </c>
      <c r="U107">
        <f>vlookup(B107,'Pivot Table 2'!$A$1:$D$177,4,FALSE)</f>
        <v>6</v>
      </c>
    </row>
    <row r="108">
      <c r="A108" s="4">
        <v>41789.0</v>
      </c>
      <c r="B108" s="5">
        <v>202.0</v>
      </c>
      <c r="C108" s="5">
        <v>23.0</v>
      </c>
      <c r="D108" s="5" t="s">
        <v>39</v>
      </c>
      <c r="E108" s="5" t="s">
        <v>23</v>
      </c>
      <c r="F108" s="5" t="s">
        <v>37</v>
      </c>
      <c r="G108" s="5" t="s">
        <v>24</v>
      </c>
      <c r="H108" s="5">
        <v>0.01604</v>
      </c>
      <c r="I108" s="5">
        <v>1.0</v>
      </c>
      <c r="J108" s="5" t="s">
        <v>28</v>
      </c>
      <c r="K108" s="5" t="s">
        <v>36</v>
      </c>
      <c r="L108" s="5" t="s">
        <v>29</v>
      </c>
      <c r="M108" s="5" t="s">
        <v>29</v>
      </c>
      <c r="N108" s="5" t="s">
        <v>29</v>
      </c>
      <c r="O108" s="5" t="str">
        <f t="shared" si="1"/>
        <v>y</v>
      </c>
      <c r="P108" s="5">
        <v>1.0</v>
      </c>
      <c r="Q108" s="7">
        <f t="shared" si="9"/>
        <v>2</v>
      </c>
      <c r="R108" s="7"/>
      <c r="S108">
        <f>vlookup(B108,'Pivot Table 2'!$A$1:$D$177,2,FALSE)</f>
        <v>2252961.347</v>
      </c>
      <c r="T108">
        <f>vlookup(B108,'Pivot Table 2'!$A$1:$D$177,3,FALSE)</f>
        <v>6.352753741</v>
      </c>
      <c r="U108">
        <f>vlookup(B108,'Pivot Table 2'!$A$1:$D$177,4,FALSE)</f>
        <v>4</v>
      </c>
    </row>
    <row r="109">
      <c r="A109" s="4">
        <v>41793.0</v>
      </c>
      <c r="B109" s="5">
        <v>210.0</v>
      </c>
      <c r="C109" s="5">
        <v>33.0</v>
      </c>
      <c r="D109" s="5" t="s">
        <v>28</v>
      </c>
      <c r="E109" s="5" t="s">
        <v>24</v>
      </c>
      <c r="F109" s="5" t="s">
        <v>25</v>
      </c>
      <c r="G109" s="5">
        <v>3.0</v>
      </c>
      <c r="H109" s="5">
        <v>0.01378</v>
      </c>
      <c r="I109" s="5">
        <v>1.0</v>
      </c>
      <c r="J109" s="5" t="s">
        <v>28</v>
      </c>
      <c r="K109" s="5" t="s">
        <v>29</v>
      </c>
      <c r="L109" s="5" t="s">
        <v>29</v>
      </c>
      <c r="M109" s="5" t="s">
        <v>36</v>
      </c>
      <c r="N109" s="5" t="s">
        <v>29</v>
      </c>
      <c r="O109" s="5" t="str">
        <f t="shared" si="1"/>
        <v>y</v>
      </c>
      <c r="P109" s="5">
        <v>1.0</v>
      </c>
      <c r="Q109" s="7">
        <f t="shared" si="9"/>
        <v>2</v>
      </c>
      <c r="R109" s="5"/>
      <c r="S109">
        <f>vlookup(B109,'Pivot Table 2'!$A$1:$D$177,2,FALSE)</f>
        <v>666.7271408</v>
      </c>
      <c r="T109">
        <f>vlookup(B109,'Pivot Table 2'!$A$1:$D$177,3,FALSE)</f>
        <v>2.823948135</v>
      </c>
      <c r="U109">
        <f>vlookup(B109,'Pivot Table 2'!$A$1:$D$177,4,FALSE)</f>
        <v>1</v>
      </c>
    </row>
    <row r="110">
      <c r="A110" s="4">
        <v>41793.0</v>
      </c>
      <c r="B110" s="5">
        <v>216.0</v>
      </c>
      <c r="C110" s="5">
        <v>8.0</v>
      </c>
      <c r="D110" s="5" t="s">
        <v>39</v>
      </c>
      <c r="E110" s="5" t="s">
        <v>24</v>
      </c>
      <c r="F110" s="5" t="s">
        <v>37</v>
      </c>
      <c r="G110" s="5" t="s">
        <v>24</v>
      </c>
      <c r="H110" s="5">
        <v>0.00939</v>
      </c>
      <c r="I110" s="5">
        <v>1.0</v>
      </c>
      <c r="J110" s="5" t="s">
        <v>28</v>
      </c>
      <c r="K110" s="5" t="s">
        <v>36</v>
      </c>
      <c r="L110" s="5" t="s">
        <v>29</v>
      </c>
      <c r="M110" s="5" t="s">
        <v>29</v>
      </c>
      <c r="N110" s="5" t="s">
        <v>29</v>
      </c>
      <c r="O110" s="5" t="str">
        <f t="shared" si="1"/>
        <v>y</v>
      </c>
      <c r="P110" s="5">
        <v>1.0</v>
      </c>
      <c r="Q110" s="7">
        <f t="shared" si="9"/>
        <v>2</v>
      </c>
      <c r="R110" s="7"/>
      <c r="S110">
        <f>vlookup(B110,'Pivot Table 2'!$A$1:$D$177,2,FALSE)</f>
        <v>684904.1534</v>
      </c>
      <c r="T110">
        <f>vlookup(B110,'Pivot Table 2'!$A$1:$D$177,3,FALSE)</f>
        <v>5.8356298</v>
      </c>
      <c r="U110">
        <f>vlookup(B110,'Pivot Table 2'!$A$1:$D$177,4,FALSE)</f>
        <v>2</v>
      </c>
    </row>
    <row r="111">
      <c r="A111" s="4">
        <v>41793.0</v>
      </c>
      <c r="B111" s="5">
        <v>219.0</v>
      </c>
      <c r="C111" s="5">
        <v>25.0</v>
      </c>
      <c r="D111" s="5" t="s">
        <v>39</v>
      </c>
      <c r="E111" s="5" t="s">
        <v>30</v>
      </c>
      <c r="F111" s="5" t="s">
        <v>34</v>
      </c>
      <c r="G111" s="5" t="s">
        <v>24</v>
      </c>
      <c r="H111" s="5">
        <v>0.02657</v>
      </c>
      <c r="I111" s="5" t="s">
        <v>27</v>
      </c>
      <c r="J111" s="5" t="s">
        <v>28</v>
      </c>
      <c r="K111" s="5" t="s">
        <v>36</v>
      </c>
      <c r="L111" s="5" t="s">
        <v>29</v>
      </c>
      <c r="M111" s="5" t="s">
        <v>29</v>
      </c>
      <c r="N111" s="5" t="s">
        <v>29</v>
      </c>
      <c r="O111" s="5" t="str">
        <f t="shared" si="1"/>
        <v>y</v>
      </c>
      <c r="P111" s="5">
        <v>1.0</v>
      </c>
      <c r="Q111" s="7">
        <f t="shared" si="9"/>
        <v>2</v>
      </c>
      <c r="R111" s="7"/>
      <c r="S111">
        <f>vlookup(B111,'Pivot Table 2'!$A$1:$D$177,2,FALSE)</f>
        <v>13349595.41</v>
      </c>
      <c r="T111">
        <f>vlookup(B111,'Pivot Table 2'!$A$1:$D$177,3,FALSE)</f>
        <v>7.125468104</v>
      </c>
      <c r="U111">
        <f>vlookup(B111,'Pivot Table 2'!$A$1:$D$177,4,FALSE)</f>
        <v>4</v>
      </c>
    </row>
    <row r="112">
      <c r="A112" s="4">
        <v>41793.0</v>
      </c>
      <c r="B112" s="5">
        <v>221.0</v>
      </c>
      <c r="C112" s="5">
        <v>18.0</v>
      </c>
      <c r="D112" s="5" t="s">
        <v>28</v>
      </c>
      <c r="E112" s="5" t="s">
        <v>24</v>
      </c>
      <c r="F112" s="5" t="s">
        <v>25</v>
      </c>
      <c r="G112" s="5" t="s">
        <v>24</v>
      </c>
      <c r="H112" s="5">
        <v>0.014</v>
      </c>
      <c r="I112" s="5">
        <v>1.0</v>
      </c>
      <c r="J112" s="5" t="s">
        <v>28</v>
      </c>
      <c r="K112" s="5" t="s">
        <v>36</v>
      </c>
      <c r="L112" s="5" t="s">
        <v>29</v>
      </c>
      <c r="M112" s="5" t="s">
        <v>29</v>
      </c>
      <c r="N112" s="5" t="s">
        <v>29</v>
      </c>
      <c r="O112" s="5" t="str">
        <f t="shared" si="1"/>
        <v>y</v>
      </c>
      <c r="P112" s="5">
        <v>1.0</v>
      </c>
      <c r="Q112" s="7">
        <f t="shared" si="9"/>
        <v>2</v>
      </c>
      <c r="R112" s="7"/>
      <c r="S112">
        <f>vlookup(B112,'Pivot Table 2'!$A$1:$D$177,2,FALSE)</f>
        <v>1968.75</v>
      </c>
      <c r="T112">
        <f>vlookup(B112,'Pivot Table 2'!$A$1:$D$177,3,FALSE)</f>
        <v>3.294190571</v>
      </c>
      <c r="U112">
        <f>vlookup(B112,'Pivot Table 2'!$A$1:$D$177,4,FALSE)</f>
        <v>2</v>
      </c>
    </row>
    <row r="113">
      <c r="A113" s="4">
        <v>41793.0</v>
      </c>
      <c r="B113" s="5">
        <v>222.0</v>
      </c>
      <c r="C113" s="5">
        <v>18.0</v>
      </c>
      <c r="D113" s="5" t="s">
        <v>28</v>
      </c>
      <c r="E113" s="5" t="s">
        <v>24</v>
      </c>
      <c r="F113" s="5" t="s">
        <v>34</v>
      </c>
      <c r="G113" s="5" t="s">
        <v>24</v>
      </c>
      <c r="H113" s="5">
        <v>0.02397</v>
      </c>
      <c r="I113" s="5" t="s">
        <v>27</v>
      </c>
      <c r="J113" s="5" t="s">
        <v>28</v>
      </c>
      <c r="K113" s="5" t="s">
        <v>36</v>
      </c>
      <c r="L113" s="5" t="s">
        <v>29</v>
      </c>
      <c r="M113" s="5" t="s">
        <v>29</v>
      </c>
      <c r="N113" s="5" t="s">
        <v>29</v>
      </c>
      <c r="O113" s="5" t="str">
        <f t="shared" si="1"/>
        <v>y</v>
      </c>
      <c r="P113" s="5">
        <v>1.0</v>
      </c>
      <c r="Q113" s="7">
        <f t="shared" si="9"/>
        <v>2</v>
      </c>
      <c r="R113" s="7"/>
      <c r="S113">
        <f>vlookup(B113,'Pivot Table 2'!$A$1:$D$177,2,FALSE)</f>
        <v>36795.99499</v>
      </c>
      <c r="T113">
        <f>vlookup(B113,'Pivot Table 2'!$A$1:$D$177,3,FALSE)</f>
        <v>4.565800551</v>
      </c>
      <c r="U113">
        <f>vlookup(B113,'Pivot Table 2'!$A$1:$D$177,4,FALSE)</f>
        <v>4</v>
      </c>
    </row>
    <row r="114">
      <c r="A114" s="4">
        <v>41793.0</v>
      </c>
      <c r="B114" s="5">
        <v>224.0</v>
      </c>
      <c r="C114" s="5">
        <v>40.0</v>
      </c>
      <c r="D114" s="5" t="s">
        <v>39</v>
      </c>
      <c r="E114" s="5" t="s">
        <v>40</v>
      </c>
      <c r="F114" s="5" t="s">
        <v>34</v>
      </c>
      <c r="G114" s="5">
        <v>4.0</v>
      </c>
      <c r="H114" s="5">
        <v>0.01722</v>
      </c>
      <c r="I114" s="5">
        <v>1.0</v>
      </c>
      <c r="J114" s="5" t="s">
        <v>28</v>
      </c>
      <c r="K114" s="5" t="s">
        <v>36</v>
      </c>
      <c r="L114" s="5" t="s">
        <v>29</v>
      </c>
      <c r="M114" s="5" t="s">
        <v>29</v>
      </c>
      <c r="N114" s="5" t="s">
        <v>29</v>
      </c>
      <c r="O114" s="5" t="str">
        <f t="shared" si="1"/>
        <v>y</v>
      </c>
      <c r="P114" s="5">
        <v>1.0</v>
      </c>
      <c r="Q114" s="7">
        <f t="shared" si="9"/>
        <v>2</v>
      </c>
      <c r="R114" s="7"/>
      <c r="S114">
        <f>vlookup(B114,'Pivot Table 2'!$A$1:$D$177,2,FALSE)</f>
        <v>5335.365854</v>
      </c>
      <c r="T114">
        <f>vlookup(B114,'Pivot Table 2'!$A$1:$D$177,3,FALSE)</f>
        <v>3.727164205</v>
      </c>
      <c r="U114">
        <f>vlookup(B114,'Pivot Table 2'!$A$1:$D$177,4,FALSE)</f>
        <v>4</v>
      </c>
    </row>
    <row r="115">
      <c r="A115" s="4">
        <v>41794.0</v>
      </c>
      <c r="B115" s="5">
        <v>231.0</v>
      </c>
      <c r="C115" s="5">
        <v>39.0</v>
      </c>
      <c r="D115" s="5" t="s">
        <v>24</v>
      </c>
      <c r="E115" s="5" t="s">
        <v>24</v>
      </c>
      <c r="F115" s="5" t="s">
        <v>34</v>
      </c>
      <c r="G115" s="5">
        <v>8.0</v>
      </c>
      <c r="H115" s="5">
        <v>0.04108</v>
      </c>
      <c r="I115" s="5" t="s">
        <v>46</v>
      </c>
      <c r="J115" s="5" t="s">
        <v>28</v>
      </c>
      <c r="K115" s="5" t="s">
        <v>36</v>
      </c>
      <c r="L115" s="5" t="s">
        <v>29</v>
      </c>
      <c r="M115" s="5" t="s">
        <v>29</v>
      </c>
      <c r="N115" s="5" t="s">
        <v>29</v>
      </c>
      <c r="O115" s="5" t="str">
        <f t="shared" si="1"/>
        <v>y</v>
      </c>
      <c r="P115" s="5">
        <v>1.0</v>
      </c>
      <c r="Q115" s="7">
        <f t="shared" si="9"/>
        <v>2</v>
      </c>
      <c r="R115" s="7"/>
      <c r="S115">
        <f>vlookup(B115,'Pivot Table 2'!$A$1:$D$177,2,FALSE)</f>
        <v>50991.96689</v>
      </c>
      <c r="T115">
        <f>vlookup(B115,'Pivot Table 2'!$A$1:$D$177,3,FALSE)</f>
        <v>4.707501764</v>
      </c>
      <c r="U115">
        <f>vlookup(B115,'Pivot Table 2'!$A$1:$D$177,4,FALSE)</f>
        <v>5</v>
      </c>
    </row>
    <row r="116">
      <c r="A116" s="4">
        <v>41739.0</v>
      </c>
      <c r="B116" s="5">
        <v>57.0</v>
      </c>
      <c r="C116" s="5">
        <v>35.0</v>
      </c>
      <c r="D116" s="5" t="s">
        <v>39</v>
      </c>
      <c r="E116" s="5" t="s">
        <v>40</v>
      </c>
      <c r="F116" s="5" t="s">
        <v>34</v>
      </c>
      <c r="G116" s="5">
        <v>12.0</v>
      </c>
      <c r="H116" s="5">
        <v>0.01505</v>
      </c>
      <c r="I116" s="5" t="s">
        <v>27</v>
      </c>
      <c r="J116" s="5" t="s">
        <v>28</v>
      </c>
      <c r="K116" s="5" t="s">
        <v>29</v>
      </c>
      <c r="L116" s="5" t="s">
        <v>36</v>
      </c>
      <c r="M116" s="5" t="s">
        <v>29</v>
      </c>
      <c r="N116" s="5" t="s">
        <v>29</v>
      </c>
      <c r="O116" s="5" t="str">
        <f t="shared" si="1"/>
        <v>y</v>
      </c>
      <c r="P116" s="5">
        <v>1.0</v>
      </c>
      <c r="Q116" s="7">
        <f t="shared" si="9"/>
        <v>1</v>
      </c>
      <c r="R116" s="5" t="s">
        <v>69</v>
      </c>
      <c r="S116">
        <f>vlookup(B116,'Pivot Table 2'!$A$1:$D$177,2,FALSE)</f>
        <v>138372.093</v>
      </c>
      <c r="T116">
        <f>vlookup(B116,'Pivot Table 2'!$A$1:$D$177,3,FALSE)</f>
        <v>5.14104851</v>
      </c>
      <c r="U116">
        <f>vlookup(B116,'Pivot Table 2'!$A$1:$D$177,4,FALSE)</f>
        <v>2</v>
      </c>
    </row>
    <row r="117">
      <c r="A117" s="4">
        <v>41740.0</v>
      </c>
      <c r="B117" s="5">
        <v>70.0</v>
      </c>
      <c r="C117" s="5">
        <v>36.0</v>
      </c>
      <c r="D117" s="5" t="s">
        <v>39</v>
      </c>
      <c r="E117" s="5" t="s">
        <v>23</v>
      </c>
      <c r="F117" s="5" t="s">
        <v>26</v>
      </c>
      <c r="G117" s="5" t="s">
        <v>24</v>
      </c>
      <c r="H117" s="5">
        <v>0.02271</v>
      </c>
      <c r="I117" s="5" t="s">
        <v>38</v>
      </c>
      <c r="J117" s="5" t="s">
        <v>28</v>
      </c>
      <c r="K117" s="5" t="s">
        <v>29</v>
      </c>
      <c r="L117" s="5" t="s">
        <v>36</v>
      </c>
      <c r="M117" s="5" t="s">
        <v>29</v>
      </c>
      <c r="N117" s="5" t="s">
        <v>29</v>
      </c>
      <c r="O117" s="5" t="str">
        <f t="shared" si="1"/>
        <v>y</v>
      </c>
      <c r="P117" s="5">
        <v>1.0</v>
      </c>
      <c r="Q117" s="7">
        <f t="shared" si="9"/>
        <v>1</v>
      </c>
      <c r="R117" s="7"/>
      <c r="S117">
        <f>vlookup(B117,'Pivot Table 2'!$A$1:$D$177,2,FALSE)</f>
        <v>51243.9454</v>
      </c>
      <c r="T117">
        <f>vlookup(B117,'Pivot Table 2'!$A$1:$D$177,3,FALSE)</f>
        <v>4.70964256</v>
      </c>
      <c r="U117">
        <f>vlookup(B117,'Pivot Table 2'!$A$1:$D$177,4,FALSE)</f>
        <v>2</v>
      </c>
    </row>
    <row r="118">
      <c r="A118" s="4">
        <v>41788.0</v>
      </c>
      <c r="B118" s="5">
        <v>177.0</v>
      </c>
      <c r="C118" s="5">
        <v>20.0</v>
      </c>
      <c r="D118" s="5" t="s">
        <v>39</v>
      </c>
      <c r="E118" s="5" t="s">
        <v>24</v>
      </c>
      <c r="F118" s="5" t="s">
        <v>25</v>
      </c>
      <c r="G118" s="5" t="s">
        <v>24</v>
      </c>
      <c r="H118" s="5">
        <v>0.03746</v>
      </c>
      <c r="I118" s="5" t="s">
        <v>27</v>
      </c>
      <c r="J118" s="5" t="s">
        <v>28</v>
      </c>
      <c r="K118" s="5" t="s">
        <v>29</v>
      </c>
      <c r="L118" s="5" t="s">
        <v>36</v>
      </c>
      <c r="M118" s="5" t="s">
        <v>29</v>
      </c>
      <c r="N118" s="5" t="s">
        <v>29</v>
      </c>
      <c r="O118" s="5" t="str">
        <f t="shared" si="1"/>
        <v>y</v>
      </c>
      <c r="P118" s="5">
        <v>1.0</v>
      </c>
      <c r="Q118" s="7">
        <f t="shared" si="9"/>
        <v>1</v>
      </c>
      <c r="R118" s="5" t="s">
        <v>96</v>
      </c>
      <c r="S118">
        <f>vlookup(B118,'Pivot Table 2'!$A$1:$D$177,2,FALSE)</f>
        <v>1457262.747</v>
      </c>
      <c r="T118">
        <f>vlookup(B118,'Pivot Table 2'!$A$1:$D$177,3,FALSE)</f>
        <v>6.163537863</v>
      </c>
      <c r="U118">
        <f>vlookup(B118,'Pivot Table 2'!$A$1:$D$177,4,FALSE)</f>
        <v>3</v>
      </c>
    </row>
    <row r="119">
      <c r="A119" s="4">
        <v>41736.0</v>
      </c>
      <c r="B119" s="5">
        <v>44.0</v>
      </c>
      <c r="C119" s="5">
        <v>31.0</v>
      </c>
      <c r="D119" s="5" t="s">
        <v>28</v>
      </c>
      <c r="E119" s="5" t="s">
        <v>24</v>
      </c>
      <c r="F119" s="5" t="s">
        <v>26</v>
      </c>
      <c r="G119" s="5">
        <v>12.0</v>
      </c>
      <c r="H119" s="5">
        <v>0.01569</v>
      </c>
      <c r="I119" s="5">
        <v>1.0</v>
      </c>
      <c r="J119" s="5" t="s">
        <v>28</v>
      </c>
      <c r="K119" s="5" t="s">
        <v>29</v>
      </c>
      <c r="L119" s="5" t="s">
        <v>29</v>
      </c>
      <c r="M119" s="5" t="s">
        <v>29</v>
      </c>
      <c r="N119" s="5" t="s">
        <v>36</v>
      </c>
      <c r="O119" s="5" t="str">
        <f t="shared" si="1"/>
        <v>y</v>
      </c>
      <c r="P119" s="5">
        <v>1.0</v>
      </c>
      <c r="Q119" s="7">
        <f t="shared" si="9"/>
        <v>2</v>
      </c>
      <c r="R119" s="5" t="s">
        <v>61</v>
      </c>
      <c r="S119">
        <f>vlookup(B119,'Pivot Table 2'!$A$1:$D$177,2,FALSE)</f>
        <v>81198.21542</v>
      </c>
      <c r="T119">
        <f>vlookup(B119,'Pivot Table 2'!$A$1:$D$177,3,FALSE)</f>
        <v>4.909546484</v>
      </c>
      <c r="U119">
        <f>vlookup(B119,'Pivot Table 2'!$A$1:$D$177,4,FALSE)</f>
        <v>5</v>
      </c>
    </row>
    <row r="120">
      <c r="A120" s="4">
        <v>41740.0</v>
      </c>
      <c r="B120" s="5">
        <v>75.0</v>
      </c>
      <c r="C120" s="5">
        <v>35.0</v>
      </c>
      <c r="D120" s="5" t="s">
        <v>39</v>
      </c>
      <c r="E120" s="5" t="s">
        <v>40</v>
      </c>
      <c r="F120" s="5" t="s">
        <v>26</v>
      </c>
      <c r="G120" s="5">
        <v>5.0</v>
      </c>
      <c r="H120" s="5">
        <v>0.02019</v>
      </c>
      <c r="I120" s="5">
        <v>1.0</v>
      </c>
      <c r="J120" s="5" t="s">
        <v>28</v>
      </c>
      <c r="K120" s="5" t="s">
        <v>29</v>
      </c>
      <c r="L120" s="5" t="s">
        <v>29</v>
      </c>
      <c r="M120" s="5" t="s">
        <v>29</v>
      </c>
      <c r="N120" s="5" t="s">
        <v>36</v>
      </c>
      <c r="O120" s="5" t="str">
        <f t="shared" si="1"/>
        <v>y</v>
      </c>
      <c r="P120" s="5">
        <v>1.0</v>
      </c>
      <c r="Q120" s="7">
        <f t="shared" si="9"/>
        <v>2</v>
      </c>
      <c r="R120" s="5" t="s">
        <v>47</v>
      </c>
      <c r="S120">
        <f>vlookup(B120,'Pivot Table 2'!$A$1:$D$177,2,FALSE)</f>
        <v>9404.408123</v>
      </c>
      <c r="T120">
        <f>vlookup(B120,'Pivot Table 2'!$A$1:$D$177,3,FALSE)</f>
        <v>3.973331468</v>
      </c>
      <c r="U120">
        <f>vlookup(B120,'Pivot Table 2'!$A$1:$D$177,4,FALSE)</f>
        <v>1</v>
      </c>
    </row>
    <row r="121">
      <c r="A121" s="4">
        <v>41747.0</v>
      </c>
      <c r="B121" s="5">
        <v>109.0</v>
      </c>
      <c r="C121" s="5">
        <v>13.0</v>
      </c>
      <c r="D121" s="5" t="s">
        <v>28</v>
      </c>
      <c r="E121" s="5" t="s">
        <v>24</v>
      </c>
      <c r="F121" s="5" t="s">
        <v>25</v>
      </c>
      <c r="G121" s="5" t="s">
        <v>24</v>
      </c>
      <c r="H121" s="5">
        <v>0.06013</v>
      </c>
      <c r="I121" s="5" t="s">
        <v>27</v>
      </c>
      <c r="J121" s="5" t="s">
        <v>28</v>
      </c>
      <c r="K121" s="5" t="s">
        <v>29</v>
      </c>
      <c r="L121" s="5" t="s">
        <v>29</v>
      </c>
      <c r="M121" s="5" t="s">
        <v>29</v>
      </c>
      <c r="N121" s="5" t="s">
        <v>36</v>
      </c>
      <c r="O121" s="5" t="str">
        <f t="shared" si="1"/>
        <v>y</v>
      </c>
      <c r="P121" s="5">
        <v>1.0</v>
      </c>
      <c r="Q121" s="7">
        <f t="shared" si="9"/>
        <v>2</v>
      </c>
      <c r="R121" s="5" t="s">
        <v>47</v>
      </c>
      <c r="S121">
        <f>vlookup(B121,'Pivot Table 2'!$A$1:$D$177,2,FALSE)</f>
        <v>62645.51804</v>
      </c>
      <c r="T121">
        <f>vlookup(B121,'Pivot Table 2'!$A$1:$D$177,3,FALSE)</f>
        <v>4.796890005</v>
      </c>
      <c r="U121">
        <f>vlookup(B121,'Pivot Table 2'!$A$1:$D$177,4,FALSE)</f>
        <v>7</v>
      </c>
    </row>
    <row r="122">
      <c r="A122" s="4">
        <v>41747.0</v>
      </c>
      <c r="B122" s="5">
        <v>110.0</v>
      </c>
      <c r="C122" s="5">
        <v>13.0</v>
      </c>
      <c r="D122" s="5" t="s">
        <v>28</v>
      </c>
      <c r="E122" s="5" t="s">
        <v>24</v>
      </c>
      <c r="F122" s="5" t="s">
        <v>37</v>
      </c>
      <c r="G122" s="5" t="s">
        <v>24</v>
      </c>
      <c r="H122" s="5">
        <v>0.0264</v>
      </c>
      <c r="I122" s="5">
        <v>1.0</v>
      </c>
      <c r="J122" s="5" t="s">
        <v>28</v>
      </c>
      <c r="K122" s="5" t="s">
        <v>29</v>
      </c>
      <c r="L122" s="5" t="s">
        <v>29</v>
      </c>
      <c r="M122" s="5" t="s">
        <v>29</v>
      </c>
      <c r="N122" s="5" t="s">
        <v>36</v>
      </c>
      <c r="O122" s="5" t="str">
        <f t="shared" si="1"/>
        <v>y</v>
      </c>
      <c r="P122" s="5">
        <v>1.0</v>
      </c>
      <c r="Q122" s="7">
        <f t="shared" si="9"/>
        <v>2</v>
      </c>
      <c r="R122" s="5" t="s">
        <v>47</v>
      </c>
      <c r="S122">
        <f>vlookup(B122,'Pivot Table 2'!$A$1:$D$177,2,FALSE)</f>
        <v>580.0189394</v>
      </c>
      <c r="T122">
        <f>vlookup(B122,'Pivot Table 2'!$A$1:$D$177,3,FALSE)</f>
        <v>2.763442175</v>
      </c>
      <c r="U122">
        <f>vlookup(B122,'Pivot Table 2'!$A$1:$D$177,4,FALSE)</f>
        <v>1</v>
      </c>
    </row>
    <row r="123">
      <c r="A123" s="4">
        <v>41750.0</v>
      </c>
      <c r="B123" s="5">
        <v>121.0</v>
      </c>
      <c r="C123" s="5">
        <v>13.0</v>
      </c>
      <c r="D123" s="5" t="s">
        <v>28</v>
      </c>
      <c r="E123" s="5" t="s">
        <v>24</v>
      </c>
      <c r="F123" s="5" t="s">
        <v>34</v>
      </c>
      <c r="G123" s="5" t="s">
        <v>24</v>
      </c>
      <c r="H123" s="5">
        <v>0.02411</v>
      </c>
      <c r="I123" s="5">
        <v>1.0</v>
      </c>
      <c r="J123" s="5" t="s">
        <v>28</v>
      </c>
      <c r="K123" s="5" t="s">
        <v>29</v>
      </c>
      <c r="L123" s="5" t="s">
        <v>29</v>
      </c>
      <c r="M123" s="5" t="s">
        <v>29</v>
      </c>
      <c r="N123" s="5" t="s">
        <v>36</v>
      </c>
      <c r="O123" s="5" t="str">
        <f t="shared" si="1"/>
        <v>y</v>
      </c>
      <c r="P123" s="5">
        <v>1.0</v>
      </c>
      <c r="Q123" s="7">
        <f t="shared" si="9"/>
        <v>2</v>
      </c>
      <c r="R123" s="5" t="s">
        <v>83</v>
      </c>
      <c r="S123">
        <f>vlookup(B123,'Pivot Table 2'!$A$1:$D$177,2,FALSE)</f>
        <v>214667.1506</v>
      </c>
      <c r="T123">
        <f>vlookup(B123,'Pivot Table 2'!$A$1:$D$177,3,FALSE)</f>
        <v>5.331765592</v>
      </c>
      <c r="U123">
        <f>vlookup(B123,'Pivot Table 2'!$A$1:$D$177,4,FALSE)</f>
        <v>4</v>
      </c>
    </row>
    <row r="124">
      <c r="A124" s="4">
        <v>41787.0</v>
      </c>
      <c r="B124" s="5">
        <v>146.0</v>
      </c>
      <c r="C124" s="5">
        <v>15.0</v>
      </c>
      <c r="D124" s="5" t="s">
        <v>39</v>
      </c>
      <c r="E124" s="5" t="s">
        <v>56</v>
      </c>
      <c r="F124" s="5" t="s">
        <v>26</v>
      </c>
      <c r="G124" s="5" t="s">
        <v>24</v>
      </c>
      <c r="H124" s="5">
        <v>0.02038</v>
      </c>
      <c r="I124" s="5">
        <v>1.0</v>
      </c>
      <c r="J124" s="5" t="s">
        <v>28</v>
      </c>
      <c r="K124" s="5" t="s">
        <v>29</v>
      </c>
      <c r="L124" s="5" t="s">
        <v>29</v>
      </c>
      <c r="M124" s="5" t="s">
        <v>29</v>
      </c>
      <c r="N124" s="5" t="s">
        <v>36</v>
      </c>
      <c r="O124" s="5" t="str">
        <f t="shared" si="1"/>
        <v>y</v>
      </c>
      <c r="P124" s="5">
        <v>1.0</v>
      </c>
      <c r="Q124" s="7">
        <f t="shared" si="9"/>
        <v>2</v>
      </c>
      <c r="R124" s="5" t="s">
        <v>47</v>
      </c>
      <c r="S124">
        <f>vlookup(B124,'Pivot Table 2'!$A$1:$D$177,2,FALSE)</f>
        <v>2843556.796</v>
      </c>
      <c r="T124">
        <f>vlookup(B124,'Pivot Table 2'!$A$1:$D$177,3,FALSE)</f>
        <v>6.453861907</v>
      </c>
      <c r="U124">
        <f>vlookup(B124,'Pivot Table 2'!$A$1:$D$177,4,FALSE)</f>
        <v>3</v>
      </c>
    </row>
    <row r="125">
      <c r="A125" s="4">
        <v>41788.0</v>
      </c>
      <c r="B125" s="5">
        <v>164.0</v>
      </c>
      <c r="C125" s="5">
        <v>17.0</v>
      </c>
      <c r="D125" s="5" t="s">
        <v>28</v>
      </c>
      <c r="E125" s="5" t="s">
        <v>24</v>
      </c>
      <c r="F125" s="5" t="s">
        <v>25</v>
      </c>
      <c r="G125" s="5">
        <v>3.0</v>
      </c>
      <c r="H125" s="5">
        <v>0.02198</v>
      </c>
      <c r="I125" s="5">
        <v>1.0</v>
      </c>
      <c r="J125" s="5" t="s">
        <v>28</v>
      </c>
      <c r="K125" s="5" t="s">
        <v>29</v>
      </c>
      <c r="L125" s="5" t="s">
        <v>29</v>
      </c>
      <c r="M125" s="5" t="s">
        <v>29</v>
      </c>
      <c r="N125" s="5" t="s">
        <v>36</v>
      </c>
      <c r="O125" s="5" t="str">
        <f t="shared" si="1"/>
        <v>y</v>
      </c>
      <c r="P125" s="5">
        <v>1.0</v>
      </c>
      <c r="Q125" s="7">
        <f t="shared" si="9"/>
        <v>2</v>
      </c>
      <c r="R125" s="5" t="s">
        <v>95</v>
      </c>
      <c r="S125">
        <f>vlookup(B125,'Pivot Table 2'!$A$1:$D$177,2,FALSE)</f>
        <v>114530.2548</v>
      </c>
      <c r="T125">
        <f>vlookup(B125,'Pivot Table 2'!$A$1:$D$177,3,FALSE)</f>
        <v>5.058920227</v>
      </c>
      <c r="U125">
        <f>vlookup(B125,'Pivot Table 2'!$A$1:$D$177,4,FALSE)</f>
        <v>6</v>
      </c>
    </row>
    <row r="126" hidden="1">
      <c r="A126" s="4">
        <v>41789.0</v>
      </c>
      <c r="B126" s="5">
        <v>191.0</v>
      </c>
      <c r="C126" s="5" t="s">
        <v>24</v>
      </c>
      <c r="D126" s="5" t="s">
        <v>39</v>
      </c>
      <c r="E126" s="5" t="s">
        <v>23</v>
      </c>
      <c r="F126" s="5" t="s">
        <v>25</v>
      </c>
      <c r="G126" s="5" t="s">
        <v>24</v>
      </c>
      <c r="H126" s="5">
        <v>0.04157</v>
      </c>
      <c r="I126" s="5" t="s">
        <v>27</v>
      </c>
      <c r="J126" s="5" t="s">
        <v>28</v>
      </c>
      <c r="K126" s="5" t="s">
        <v>36</v>
      </c>
      <c r="L126" s="5" t="s">
        <v>29</v>
      </c>
      <c r="M126" s="5" t="s">
        <v>29</v>
      </c>
      <c r="N126" s="5" t="s">
        <v>29</v>
      </c>
      <c r="O126" s="5" t="str">
        <f t="shared" si="1"/>
        <v>#VALUE!</v>
      </c>
      <c r="P126" s="5">
        <v>0.0</v>
      </c>
      <c r="Q126" s="7">
        <f>countif(K126:O126,"y")</f>
        <v>1</v>
      </c>
      <c r="R126" s="7"/>
      <c r="S126" t="str">
        <f>vlookup(B126,'Pivot Table 2'!$A$1:$D$177,2,FALSE)</f>
        <v>#VALUE!</v>
      </c>
      <c r="T126" t="str">
        <f>vlookup(B126,'Pivot Table 2'!$A$1:$D$177,3,FALSE)</f>
        <v>#VALUE!</v>
      </c>
      <c r="U126">
        <f>vlookup(B126,'Pivot Table 2'!$A$1:$D$177,4,FALSE)</f>
        <v>1</v>
      </c>
    </row>
    <row r="127">
      <c r="A127" s="4">
        <v>41788.0</v>
      </c>
      <c r="B127" s="5">
        <v>165.0</v>
      </c>
      <c r="C127" s="5">
        <v>17.0</v>
      </c>
      <c r="D127" s="5" t="s">
        <v>39</v>
      </c>
      <c r="E127" s="5" t="s">
        <v>40</v>
      </c>
      <c r="F127" s="5" t="s">
        <v>26</v>
      </c>
      <c r="G127" s="5">
        <v>5.0</v>
      </c>
      <c r="H127" s="5">
        <v>0.01408</v>
      </c>
      <c r="I127" s="5">
        <v>1.0</v>
      </c>
      <c r="J127" s="5" t="s">
        <v>28</v>
      </c>
      <c r="K127" s="5" t="s">
        <v>29</v>
      </c>
      <c r="L127" s="5" t="s">
        <v>29</v>
      </c>
      <c r="M127" s="5" t="s">
        <v>29</v>
      </c>
      <c r="N127" s="5" t="s">
        <v>36</v>
      </c>
      <c r="O127" s="5" t="str">
        <f t="shared" si="1"/>
        <v>y</v>
      </c>
      <c r="P127" s="5">
        <v>1.0</v>
      </c>
      <c r="Q127" s="7">
        <f t="shared" ref="Q127:Q131" si="10">countif(K127:O127,"y")-countif(L127,"y")</f>
        <v>2</v>
      </c>
      <c r="R127" s="5" t="s">
        <v>47</v>
      </c>
      <c r="S127">
        <f>vlookup(B127,'Pivot Table 2'!$A$1:$D$177,2,FALSE)</f>
        <v>435.0142045</v>
      </c>
      <c r="T127">
        <f>vlookup(B127,'Pivot Table 2'!$A$1:$D$177,3,FALSE)</f>
        <v>2.638503438</v>
      </c>
      <c r="U127">
        <f>vlookup(B127,'Pivot Table 2'!$A$1:$D$177,4,FALSE)</f>
        <v>2</v>
      </c>
    </row>
    <row r="128">
      <c r="A128" s="4">
        <v>41793.0</v>
      </c>
      <c r="B128" s="5">
        <v>218.0</v>
      </c>
      <c r="C128" s="5">
        <v>8.0</v>
      </c>
      <c r="D128" s="5" t="s">
        <v>39</v>
      </c>
      <c r="E128" s="5" t="s">
        <v>24</v>
      </c>
      <c r="F128" s="5" t="s">
        <v>34</v>
      </c>
      <c r="G128" s="5" t="s">
        <v>24</v>
      </c>
      <c r="H128" s="5">
        <v>0.0129</v>
      </c>
      <c r="I128" s="5">
        <v>1.0</v>
      </c>
      <c r="J128" s="5" t="s">
        <v>28</v>
      </c>
      <c r="K128" s="5" t="s">
        <v>29</v>
      </c>
      <c r="L128" s="5" t="s">
        <v>29</v>
      </c>
      <c r="M128" s="5" t="s">
        <v>29</v>
      </c>
      <c r="N128" s="5" t="s">
        <v>36</v>
      </c>
      <c r="O128" s="5" t="str">
        <f t="shared" si="1"/>
        <v>y</v>
      </c>
      <c r="P128" s="5">
        <v>1.0</v>
      </c>
      <c r="Q128" s="7">
        <f t="shared" si="10"/>
        <v>2</v>
      </c>
      <c r="R128" s="5" t="s">
        <v>47</v>
      </c>
      <c r="S128">
        <f>vlookup(B128,'Pivot Table 2'!$A$1:$D$177,2,FALSE)</f>
        <v>712209.3023</v>
      </c>
      <c r="T128">
        <f>vlookup(B128,'Pivot Table 2'!$A$1:$D$177,3,FALSE)</f>
        <v>5.852607642</v>
      </c>
      <c r="U128">
        <f>vlookup(B128,'Pivot Table 2'!$A$1:$D$177,4,FALSE)</f>
        <v>1</v>
      </c>
    </row>
    <row r="129">
      <c r="A129" s="4">
        <v>41736.0</v>
      </c>
      <c r="B129" s="5">
        <v>56.0</v>
      </c>
      <c r="C129" s="5">
        <v>5.0</v>
      </c>
      <c r="D129" s="5" t="s">
        <v>39</v>
      </c>
      <c r="E129" s="5" t="s">
        <v>24</v>
      </c>
      <c r="F129" s="5" t="s">
        <v>37</v>
      </c>
      <c r="G129" s="5">
        <v>6.0</v>
      </c>
      <c r="H129" s="5">
        <v>0.00568</v>
      </c>
      <c r="I129" s="5">
        <v>1.0</v>
      </c>
      <c r="J129" s="5" t="s">
        <v>28</v>
      </c>
      <c r="K129" s="5" t="s">
        <v>36</v>
      </c>
      <c r="L129" s="5" t="s">
        <v>29</v>
      </c>
      <c r="M129" s="5" t="s">
        <v>29</v>
      </c>
      <c r="N129" s="5" t="s">
        <v>36</v>
      </c>
      <c r="O129" s="5" t="str">
        <f t="shared" si="1"/>
        <v>n</v>
      </c>
      <c r="P129" s="5">
        <v>1.0</v>
      </c>
      <c r="Q129" s="7">
        <f t="shared" si="10"/>
        <v>2</v>
      </c>
      <c r="R129" s="5" t="s">
        <v>47</v>
      </c>
      <c r="S129">
        <f>vlookup(B129,'Pivot Table 2'!$A$1:$D$177,2,FALSE)</f>
        <v>0</v>
      </c>
      <c r="T129">
        <f>vlookup(B129,'Pivot Table 2'!$A$1:$D$177,3,FALSE)</f>
        <v>0</v>
      </c>
      <c r="U129">
        <f>vlookup(B129,'Pivot Table 2'!$A$1:$D$177,4,FALSE)</f>
        <v>0</v>
      </c>
    </row>
    <row r="130">
      <c r="A130" s="4">
        <v>41787.0</v>
      </c>
      <c r="B130" s="5">
        <v>142.0</v>
      </c>
      <c r="C130" s="5">
        <v>15.0</v>
      </c>
      <c r="D130" s="5" t="s">
        <v>28</v>
      </c>
      <c r="E130" s="5" t="s">
        <v>24</v>
      </c>
      <c r="F130" s="5" t="s">
        <v>26</v>
      </c>
      <c r="G130" s="5" t="s">
        <v>24</v>
      </c>
      <c r="H130" s="5">
        <v>0.01797</v>
      </c>
      <c r="I130" s="5" t="s">
        <v>27</v>
      </c>
      <c r="J130" s="5" t="s">
        <v>28</v>
      </c>
      <c r="K130" s="5" t="s">
        <v>36</v>
      </c>
      <c r="L130" s="5" t="s">
        <v>29</v>
      </c>
      <c r="M130" s="5" t="s">
        <v>29</v>
      </c>
      <c r="N130" s="5" t="s">
        <v>36</v>
      </c>
      <c r="O130" s="5" t="str">
        <f t="shared" si="1"/>
        <v>n</v>
      </c>
      <c r="P130" s="5">
        <v>1.0</v>
      </c>
      <c r="Q130" s="7">
        <f t="shared" si="10"/>
        <v>2</v>
      </c>
      <c r="R130" s="7"/>
      <c r="S130">
        <f>vlookup(B130,'Pivot Table 2'!$A$1:$D$177,2,FALSE)</f>
        <v>0</v>
      </c>
      <c r="T130">
        <f>vlookup(B130,'Pivot Table 2'!$A$1:$D$177,3,FALSE)</f>
        <v>0</v>
      </c>
      <c r="U130">
        <f>vlookup(B130,'Pivot Table 2'!$A$1:$D$177,4,FALSE)</f>
        <v>0</v>
      </c>
    </row>
    <row r="131">
      <c r="A131" s="4">
        <v>41787.0</v>
      </c>
      <c r="B131" s="5">
        <v>154.0</v>
      </c>
      <c r="C131" s="5">
        <v>25.0</v>
      </c>
      <c r="D131" s="5" t="s">
        <v>39</v>
      </c>
      <c r="E131" s="5" t="s">
        <v>91</v>
      </c>
      <c r="F131" s="5" t="s">
        <v>92</v>
      </c>
      <c r="G131" s="5" t="s">
        <v>24</v>
      </c>
      <c r="H131" s="5">
        <v>0.01825</v>
      </c>
      <c r="I131" s="5">
        <v>1.0</v>
      </c>
      <c r="J131" s="5" t="s">
        <v>28</v>
      </c>
      <c r="K131" s="5" t="s">
        <v>36</v>
      </c>
      <c r="L131" s="5" t="s">
        <v>29</v>
      </c>
      <c r="M131" s="5" t="s">
        <v>36</v>
      </c>
      <c r="N131" s="5" t="s">
        <v>29</v>
      </c>
      <c r="O131" s="5" t="str">
        <f t="shared" si="1"/>
        <v>n</v>
      </c>
      <c r="P131" s="5">
        <v>1.0</v>
      </c>
      <c r="Q131" s="7">
        <f t="shared" si="10"/>
        <v>2</v>
      </c>
      <c r="R131" s="5" t="s">
        <v>93</v>
      </c>
      <c r="S131">
        <f>vlookup(B131,'Pivot Table 2'!$A$1:$D$177,2,FALSE)</f>
        <v>0</v>
      </c>
      <c r="T131">
        <f>vlookup(B131,'Pivot Table 2'!$A$1:$D$177,3,FALSE)</f>
        <v>0</v>
      </c>
      <c r="U131">
        <f>vlookup(B131,'Pivot Table 2'!$A$1:$D$177,4,FALSE)</f>
        <v>0</v>
      </c>
    </row>
    <row r="132" hidden="1">
      <c r="A132" s="4">
        <v>41729.0</v>
      </c>
      <c r="B132" s="5">
        <v>23.0</v>
      </c>
      <c r="C132" s="5" t="s">
        <v>24</v>
      </c>
      <c r="D132" s="5" t="s">
        <v>39</v>
      </c>
      <c r="E132" s="5" t="s">
        <v>30</v>
      </c>
      <c r="F132" s="5" t="s">
        <v>26</v>
      </c>
      <c r="G132" s="5">
        <v>4.0</v>
      </c>
      <c r="H132" s="5">
        <v>0.02866</v>
      </c>
      <c r="I132" s="5">
        <v>1.0</v>
      </c>
      <c r="J132" s="5" t="s">
        <v>28</v>
      </c>
      <c r="K132" s="5" t="s">
        <v>29</v>
      </c>
      <c r="L132" s="5" t="s">
        <v>29</v>
      </c>
      <c r="M132" s="5" t="s">
        <v>29</v>
      </c>
      <c r="N132" s="5" t="s">
        <v>36</v>
      </c>
      <c r="O132" s="5" t="str">
        <f t="shared" si="1"/>
        <v>#N/A</v>
      </c>
      <c r="P132" s="5">
        <v>0.0</v>
      </c>
      <c r="Q132" s="7">
        <f t="shared" ref="Q132:Q133" si="11">countif(K132:O132,"y")</f>
        <v>1</v>
      </c>
      <c r="R132" s="5" t="s">
        <v>45</v>
      </c>
      <c r="S132" t="str">
        <f>vlookup(B132,'Pivot Table 2'!$A$1:$D$177,2,FALSE)</f>
        <v>#N/A</v>
      </c>
      <c r="T132" t="str">
        <f>vlookup(B132,'Pivot Table 2'!$A$1:$D$177,3,FALSE)</f>
        <v>#N/A</v>
      </c>
      <c r="U132" t="str">
        <f>vlookup(B132,'Pivot Table 2'!$A$1:$D$177,4,FALSE)</f>
        <v>#N/A</v>
      </c>
    </row>
    <row r="133" hidden="1">
      <c r="A133" s="4">
        <v>41729.0</v>
      </c>
      <c r="B133" s="5">
        <v>34.0</v>
      </c>
      <c r="C133" s="5">
        <v>14.0</v>
      </c>
      <c r="D133" s="5" t="s">
        <v>39</v>
      </c>
      <c r="E133" s="5" t="s">
        <v>40</v>
      </c>
      <c r="F133" s="5" t="s">
        <v>26</v>
      </c>
      <c r="G133" s="5">
        <v>2.0</v>
      </c>
      <c r="H133" s="5">
        <v>0.01368</v>
      </c>
      <c r="I133" s="5">
        <v>1.0</v>
      </c>
      <c r="J133" s="5" t="s">
        <v>28</v>
      </c>
      <c r="K133" s="5" t="s">
        <v>29</v>
      </c>
      <c r="L133" s="5" t="s">
        <v>29</v>
      </c>
      <c r="M133" s="5" t="s">
        <v>29</v>
      </c>
      <c r="N133" s="5" t="s">
        <v>36</v>
      </c>
      <c r="O133" s="5" t="str">
        <f t="shared" si="1"/>
        <v>#N/A</v>
      </c>
      <c r="P133" s="5">
        <v>0.0</v>
      </c>
      <c r="Q133" s="7">
        <f t="shared" si="11"/>
        <v>1</v>
      </c>
      <c r="R133" s="5" t="s">
        <v>54</v>
      </c>
      <c r="S133" t="str">
        <f>vlookup(B133,'Pivot Table 2'!$A$1:$D$177,2,FALSE)</f>
        <v>#N/A</v>
      </c>
      <c r="T133" t="str">
        <f>vlookup(B133,'Pivot Table 2'!$A$1:$D$177,3,FALSE)</f>
        <v>#N/A</v>
      </c>
      <c r="U133" t="str">
        <f>vlookup(B133,'Pivot Table 2'!$A$1:$D$177,4,FALSE)</f>
        <v>#N/A</v>
      </c>
    </row>
    <row r="134">
      <c r="A134" s="4">
        <v>41788.0</v>
      </c>
      <c r="B134" s="5">
        <v>169.0</v>
      </c>
      <c r="C134" s="5">
        <v>19.0</v>
      </c>
      <c r="D134" s="5" t="s">
        <v>28</v>
      </c>
      <c r="E134" s="5" t="s">
        <v>24</v>
      </c>
      <c r="F134" s="5" t="s">
        <v>26</v>
      </c>
      <c r="G134" s="5" t="s">
        <v>24</v>
      </c>
      <c r="H134" s="5">
        <v>0.0269</v>
      </c>
      <c r="I134" s="5" t="s">
        <v>27</v>
      </c>
      <c r="J134" s="5" t="s">
        <v>28</v>
      </c>
      <c r="K134" s="5" t="s">
        <v>36</v>
      </c>
      <c r="L134" s="5" t="s">
        <v>29</v>
      </c>
      <c r="M134" s="5" t="s">
        <v>29</v>
      </c>
      <c r="N134" s="5" t="s">
        <v>36</v>
      </c>
      <c r="O134" s="5" t="str">
        <f t="shared" si="1"/>
        <v>n</v>
      </c>
      <c r="P134" s="5">
        <v>1.0</v>
      </c>
      <c r="Q134" s="7">
        <f t="shared" ref="Q134:Q146" si="12">countif(K134:O134,"y")-countif(L134,"y")</f>
        <v>2</v>
      </c>
      <c r="R134" s="5" t="s">
        <v>47</v>
      </c>
      <c r="S134">
        <f>vlookup(B134,'Pivot Table 2'!$A$1:$D$177,2,FALSE)</f>
        <v>0</v>
      </c>
      <c r="T134">
        <f>vlookup(B134,'Pivot Table 2'!$A$1:$D$177,3,FALSE)</f>
        <v>0</v>
      </c>
      <c r="U134">
        <f>vlookup(B134,'Pivot Table 2'!$A$1:$D$177,4,FALSE)</f>
        <v>0</v>
      </c>
    </row>
    <row r="135">
      <c r="A135" s="4">
        <v>41789.0</v>
      </c>
      <c r="B135" s="5">
        <v>206.0</v>
      </c>
      <c r="C135" s="5">
        <v>18.0</v>
      </c>
      <c r="D135" s="5" t="s">
        <v>28</v>
      </c>
      <c r="E135" s="5" t="s">
        <v>24</v>
      </c>
      <c r="F135" s="5" t="s">
        <v>37</v>
      </c>
      <c r="G135" s="5" t="s">
        <v>24</v>
      </c>
      <c r="H135" s="5">
        <v>0.01341</v>
      </c>
      <c r="I135" s="5">
        <v>1.0</v>
      </c>
      <c r="J135" s="5" t="s">
        <v>28</v>
      </c>
      <c r="K135" s="5" t="s">
        <v>36</v>
      </c>
      <c r="L135" s="5" t="s">
        <v>29</v>
      </c>
      <c r="M135" s="5" t="s">
        <v>29</v>
      </c>
      <c r="N135" s="5" t="s">
        <v>36</v>
      </c>
      <c r="O135" s="5" t="str">
        <f t="shared" si="1"/>
        <v>n</v>
      </c>
      <c r="P135" s="5">
        <v>1.0</v>
      </c>
      <c r="Q135" s="7">
        <f t="shared" si="12"/>
        <v>2</v>
      </c>
      <c r="R135" s="5" t="s">
        <v>47</v>
      </c>
      <c r="S135">
        <f>vlookup(B135,'Pivot Table 2'!$A$1:$D$177,2,FALSE)</f>
        <v>0</v>
      </c>
      <c r="T135">
        <f>vlookup(B135,'Pivot Table 2'!$A$1:$D$177,3,FALSE)</f>
        <v>0</v>
      </c>
      <c r="U135">
        <f>vlookup(B135,'Pivot Table 2'!$A$1:$D$177,4,FALSE)</f>
        <v>0</v>
      </c>
    </row>
    <row r="136">
      <c r="A136" s="4">
        <v>41789.0</v>
      </c>
      <c r="B136" s="5">
        <v>186.0</v>
      </c>
      <c r="C136" s="5">
        <v>27.0</v>
      </c>
      <c r="D136" s="5" t="s">
        <v>39</v>
      </c>
      <c r="E136" s="5" t="s">
        <v>30</v>
      </c>
      <c r="F136" s="5" t="s">
        <v>25</v>
      </c>
      <c r="G136" s="5">
        <v>13.0</v>
      </c>
      <c r="H136" s="5">
        <v>0.02717</v>
      </c>
      <c r="I136" s="5" t="s">
        <v>27</v>
      </c>
      <c r="J136" s="5" t="s">
        <v>28</v>
      </c>
      <c r="K136" s="5" t="s">
        <v>36</v>
      </c>
      <c r="L136" s="5" t="s">
        <v>29</v>
      </c>
      <c r="M136" s="5" t="s">
        <v>29</v>
      </c>
      <c r="N136" s="7"/>
      <c r="O136" s="5" t="str">
        <f t="shared" si="1"/>
        <v>y</v>
      </c>
      <c r="P136" s="5">
        <v>1.0</v>
      </c>
      <c r="Q136" s="7">
        <f t="shared" si="12"/>
        <v>2</v>
      </c>
      <c r="R136" s="5" t="s">
        <v>79</v>
      </c>
      <c r="S136">
        <f>vlookup(B136,'Pivot Table 2'!$A$1:$D$177,2,FALSE)</f>
        <v>9580.879647</v>
      </c>
      <c r="T136">
        <f>vlookup(B136,'Pivot Table 2'!$A$1:$D$177,3,FALSE)</f>
        <v>3.981405385</v>
      </c>
      <c r="U136">
        <f>vlookup(B136,'Pivot Table 2'!$A$1:$D$177,4,FALSE)</f>
        <v>2</v>
      </c>
    </row>
    <row r="137">
      <c r="A137" s="4">
        <v>41739.0</v>
      </c>
      <c r="B137" s="5">
        <v>59.0</v>
      </c>
      <c r="C137" s="5">
        <v>36.0</v>
      </c>
      <c r="D137" s="5" t="s">
        <v>39</v>
      </c>
      <c r="E137" s="5" t="s">
        <v>23</v>
      </c>
      <c r="F137" s="5" t="s">
        <v>37</v>
      </c>
      <c r="G137" s="5" t="s">
        <v>24</v>
      </c>
      <c r="H137" s="5">
        <v>0.01752</v>
      </c>
      <c r="I137" s="5">
        <v>1.0</v>
      </c>
      <c r="J137" s="5" t="s">
        <v>28</v>
      </c>
      <c r="K137" s="5" t="s">
        <v>36</v>
      </c>
      <c r="L137" s="5" t="s">
        <v>29</v>
      </c>
      <c r="M137" s="5" t="s">
        <v>29</v>
      </c>
      <c r="N137" s="5" t="s">
        <v>29</v>
      </c>
      <c r="O137" s="5" t="str">
        <f t="shared" si="1"/>
        <v>n</v>
      </c>
      <c r="P137" s="5">
        <v>1.0</v>
      </c>
      <c r="Q137" s="7">
        <f t="shared" si="12"/>
        <v>1</v>
      </c>
      <c r="R137" s="5" t="s">
        <v>71</v>
      </c>
      <c r="S137">
        <f>vlookup(B137,'Pivot Table 2'!$A$1:$D$177,2,FALSE)</f>
        <v>0</v>
      </c>
      <c r="T137">
        <f>vlookup(B137,'Pivot Table 2'!$A$1:$D$177,3,FALSE)</f>
        <v>0</v>
      </c>
      <c r="U137">
        <f>vlookup(B137,'Pivot Table 2'!$A$1:$D$177,4,FALSE)</f>
        <v>0</v>
      </c>
    </row>
    <row r="138">
      <c r="A138" s="4">
        <v>41740.0</v>
      </c>
      <c r="B138" s="5">
        <v>79.0</v>
      </c>
      <c r="C138" s="5">
        <v>34.0</v>
      </c>
      <c r="D138" s="5" t="s">
        <v>39</v>
      </c>
      <c r="E138" s="5" t="s">
        <v>30</v>
      </c>
      <c r="F138" s="5" t="s">
        <v>34</v>
      </c>
      <c r="G138" s="5">
        <v>7.0</v>
      </c>
      <c r="H138" s="5">
        <v>0.01537</v>
      </c>
      <c r="I138" s="5">
        <v>1.0</v>
      </c>
      <c r="J138" s="5" t="s">
        <v>28</v>
      </c>
      <c r="K138" s="5" t="s">
        <v>36</v>
      </c>
      <c r="L138" s="5" t="s">
        <v>29</v>
      </c>
      <c r="M138" s="5" t="s">
        <v>29</v>
      </c>
      <c r="N138" s="5" t="s">
        <v>29</v>
      </c>
      <c r="O138" s="5" t="str">
        <f t="shared" si="1"/>
        <v>n</v>
      </c>
      <c r="P138" s="5">
        <v>1.0</v>
      </c>
      <c r="Q138" s="7">
        <f t="shared" si="12"/>
        <v>1</v>
      </c>
      <c r="R138" s="7"/>
      <c r="S138">
        <f>vlookup(B138,'Pivot Table 2'!$A$1:$D$177,2,FALSE)</f>
        <v>0</v>
      </c>
      <c r="T138">
        <f>vlookup(B138,'Pivot Table 2'!$A$1:$D$177,3,FALSE)</f>
        <v>0</v>
      </c>
      <c r="U138">
        <f>vlookup(B138,'Pivot Table 2'!$A$1:$D$177,4,FALSE)</f>
        <v>0</v>
      </c>
    </row>
    <row r="139">
      <c r="A139" s="4">
        <v>41750.0</v>
      </c>
      <c r="B139" s="5">
        <v>116.0</v>
      </c>
      <c r="C139" s="5">
        <v>7.0</v>
      </c>
      <c r="D139" s="5" t="s">
        <v>39</v>
      </c>
      <c r="E139" s="5" t="s">
        <v>23</v>
      </c>
      <c r="F139" s="5" t="s">
        <v>37</v>
      </c>
      <c r="G139" s="5" t="s">
        <v>24</v>
      </c>
      <c r="H139" s="5">
        <v>0.01455</v>
      </c>
      <c r="I139" s="5">
        <v>1.0</v>
      </c>
      <c r="J139" s="5" t="s">
        <v>28</v>
      </c>
      <c r="K139" s="5" t="s">
        <v>36</v>
      </c>
      <c r="L139" s="5" t="s">
        <v>29</v>
      </c>
      <c r="M139" s="5" t="s">
        <v>29</v>
      </c>
      <c r="N139" s="5" t="s">
        <v>29</v>
      </c>
      <c r="O139" s="5" t="str">
        <f t="shared" si="1"/>
        <v>n</v>
      </c>
      <c r="P139" s="5">
        <v>1.0</v>
      </c>
      <c r="Q139" s="7">
        <f t="shared" si="12"/>
        <v>1</v>
      </c>
      <c r="R139" s="5" t="s">
        <v>59</v>
      </c>
      <c r="S139">
        <f>vlookup(B139,'Pivot Table 2'!$A$1:$D$177,2,FALSE)</f>
        <v>0</v>
      </c>
      <c r="T139">
        <f>vlookup(B139,'Pivot Table 2'!$A$1:$D$177,3,FALSE)</f>
        <v>0</v>
      </c>
      <c r="U139">
        <f>vlookup(B139,'Pivot Table 2'!$A$1:$D$177,4,FALSE)</f>
        <v>0</v>
      </c>
    </row>
    <row r="140">
      <c r="A140" s="4">
        <v>41786.0</v>
      </c>
      <c r="B140" s="5">
        <v>130.0</v>
      </c>
      <c r="C140" s="5">
        <v>16.0</v>
      </c>
      <c r="D140" s="5" t="s">
        <v>39</v>
      </c>
      <c r="E140" s="5" t="s">
        <v>40</v>
      </c>
      <c r="F140" s="5" t="s">
        <v>37</v>
      </c>
      <c r="G140" s="5">
        <v>6.0</v>
      </c>
      <c r="H140" s="5">
        <v>0.01802</v>
      </c>
      <c r="I140" s="5">
        <v>1.0</v>
      </c>
      <c r="J140" s="5" t="s">
        <v>28</v>
      </c>
      <c r="K140" s="5" t="s">
        <v>36</v>
      </c>
      <c r="L140" s="5" t="s">
        <v>29</v>
      </c>
      <c r="M140" s="5" t="s">
        <v>29</v>
      </c>
      <c r="N140" s="5" t="s">
        <v>29</v>
      </c>
      <c r="O140" s="5" t="str">
        <f t="shared" si="1"/>
        <v>n</v>
      </c>
      <c r="P140" s="5">
        <v>1.0</v>
      </c>
      <c r="Q140" s="7">
        <f t="shared" si="12"/>
        <v>1</v>
      </c>
      <c r="R140" s="7"/>
      <c r="S140">
        <f>vlookup(B140,'Pivot Table 2'!$A$1:$D$177,2,FALSE)</f>
        <v>0</v>
      </c>
      <c r="T140">
        <f>vlookup(B140,'Pivot Table 2'!$A$1:$D$177,3,FALSE)</f>
        <v>0</v>
      </c>
      <c r="U140">
        <f>vlookup(B140,'Pivot Table 2'!$A$1:$D$177,4,FALSE)</f>
        <v>0</v>
      </c>
    </row>
    <row r="141">
      <c r="A141" s="4">
        <v>41786.0</v>
      </c>
      <c r="B141" s="5">
        <v>138.0</v>
      </c>
      <c r="C141" s="5">
        <v>12.0</v>
      </c>
      <c r="D141" s="5" t="s">
        <v>39</v>
      </c>
      <c r="E141" s="5" t="s">
        <v>56</v>
      </c>
      <c r="F141" s="5" t="s">
        <v>34</v>
      </c>
      <c r="G141" s="5" t="s">
        <v>24</v>
      </c>
      <c r="H141" s="5">
        <v>0.02639</v>
      </c>
      <c r="I141" s="5">
        <v>1.0</v>
      </c>
      <c r="J141" s="5" t="s">
        <v>28</v>
      </c>
      <c r="K141" s="5" t="s">
        <v>36</v>
      </c>
      <c r="L141" s="5" t="s">
        <v>29</v>
      </c>
      <c r="M141" s="5" t="s">
        <v>29</v>
      </c>
      <c r="N141" s="5" t="s">
        <v>29</v>
      </c>
      <c r="O141" s="5" t="str">
        <f t="shared" si="1"/>
        <v>n</v>
      </c>
      <c r="P141" s="5">
        <v>1.0</v>
      </c>
      <c r="Q141" s="7">
        <f t="shared" si="12"/>
        <v>1</v>
      </c>
      <c r="R141" s="5"/>
      <c r="S141">
        <f>vlookup(B141,'Pivot Table 2'!$A$1:$D$177,2,FALSE)</f>
        <v>0</v>
      </c>
      <c r="T141">
        <f>vlookup(B141,'Pivot Table 2'!$A$1:$D$177,3,FALSE)</f>
        <v>0</v>
      </c>
      <c r="U141">
        <f>vlookup(B141,'Pivot Table 2'!$A$1:$D$177,4,FALSE)</f>
        <v>0</v>
      </c>
    </row>
    <row r="142">
      <c r="A142" s="4">
        <v>41740.0</v>
      </c>
      <c r="B142" s="5">
        <v>78.0</v>
      </c>
      <c r="C142" s="5">
        <v>34.0</v>
      </c>
      <c r="D142" s="5" t="s">
        <v>39</v>
      </c>
      <c r="E142" s="5" t="s">
        <v>30</v>
      </c>
      <c r="F142" s="5" t="s">
        <v>25</v>
      </c>
      <c r="G142" s="5">
        <v>5.0</v>
      </c>
      <c r="H142" s="5">
        <v>0.01794</v>
      </c>
      <c r="I142" s="5">
        <v>1.0</v>
      </c>
      <c r="J142" s="5" t="s">
        <v>28</v>
      </c>
      <c r="K142" s="5" t="s">
        <v>29</v>
      </c>
      <c r="L142" s="5" t="s">
        <v>29</v>
      </c>
      <c r="M142" s="5" t="s">
        <v>29</v>
      </c>
      <c r="N142" s="5" t="s">
        <v>36</v>
      </c>
      <c r="O142" s="5" t="str">
        <f t="shared" si="1"/>
        <v>n</v>
      </c>
      <c r="P142" s="5">
        <v>1.0</v>
      </c>
      <c r="Q142" s="7">
        <f t="shared" si="12"/>
        <v>1</v>
      </c>
      <c r="R142" s="5" t="s">
        <v>47</v>
      </c>
      <c r="S142">
        <f>vlookup(B142,'Pivot Table 2'!$A$1:$D$177,2,FALSE)</f>
        <v>0</v>
      </c>
      <c r="T142">
        <f>vlookup(B142,'Pivot Table 2'!$A$1:$D$177,3,FALSE)</f>
        <v>0</v>
      </c>
      <c r="U142">
        <f>vlookup(B142,'Pivot Table 2'!$A$1:$D$177,4,FALSE)</f>
        <v>0</v>
      </c>
    </row>
    <row r="143">
      <c r="A143" s="4">
        <v>41788.0</v>
      </c>
      <c r="B143" s="5">
        <v>180.0</v>
      </c>
      <c r="C143" s="5">
        <v>27.0</v>
      </c>
      <c r="D143" s="5" t="s">
        <v>28</v>
      </c>
      <c r="E143" s="5" t="s">
        <v>24</v>
      </c>
      <c r="F143" s="5" t="s">
        <v>26</v>
      </c>
      <c r="G143" s="5">
        <v>12.0</v>
      </c>
      <c r="H143" s="5">
        <v>0.01568</v>
      </c>
      <c r="I143" s="5">
        <v>1.0</v>
      </c>
      <c r="J143" s="5" t="s">
        <v>28</v>
      </c>
      <c r="K143" s="5" t="s">
        <v>29</v>
      </c>
      <c r="L143" s="5" t="s">
        <v>29</v>
      </c>
      <c r="M143" s="5" t="s">
        <v>29</v>
      </c>
      <c r="N143" s="5" t="s">
        <v>36</v>
      </c>
      <c r="O143" s="5" t="str">
        <f t="shared" si="1"/>
        <v>n</v>
      </c>
      <c r="P143" s="5">
        <v>1.0</v>
      </c>
      <c r="Q143" s="7">
        <f t="shared" si="12"/>
        <v>1</v>
      </c>
      <c r="R143" s="5" t="s">
        <v>97</v>
      </c>
      <c r="S143">
        <f>vlookup(B143,'Pivot Table 2'!$A$1:$D$177,2,FALSE)</f>
        <v>0</v>
      </c>
      <c r="T143">
        <f>vlookup(B143,'Pivot Table 2'!$A$1:$D$177,3,FALSE)</f>
        <v>0</v>
      </c>
      <c r="U143">
        <f>vlookup(B143,'Pivot Table 2'!$A$1:$D$177,4,FALSE)</f>
        <v>0</v>
      </c>
    </row>
    <row r="144">
      <c r="A144" s="4">
        <v>41732.0</v>
      </c>
      <c r="B144" s="5">
        <v>39.0</v>
      </c>
      <c r="C144" s="5">
        <v>31.0</v>
      </c>
      <c r="D144" s="5" t="s">
        <v>39</v>
      </c>
      <c r="E144" s="5" t="s">
        <v>56</v>
      </c>
      <c r="F144" s="5" t="s">
        <v>26</v>
      </c>
      <c r="G144" s="5">
        <v>7.0</v>
      </c>
      <c r="H144" s="5">
        <v>0.01946</v>
      </c>
      <c r="I144" s="5">
        <v>1.0</v>
      </c>
      <c r="J144" s="5" t="s">
        <v>28</v>
      </c>
      <c r="K144" s="5" t="s">
        <v>29</v>
      </c>
      <c r="L144" s="5" t="s">
        <v>29</v>
      </c>
      <c r="M144" s="5" t="s">
        <v>29</v>
      </c>
      <c r="N144" s="5" t="s">
        <v>29</v>
      </c>
      <c r="O144" s="5" t="str">
        <f t="shared" si="1"/>
        <v>y</v>
      </c>
      <c r="P144" s="5">
        <v>1.0</v>
      </c>
      <c r="Q144" s="7">
        <f t="shared" si="12"/>
        <v>1</v>
      </c>
      <c r="R144" s="7"/>
      <c r="S144">
        <f>vlookup(B144,'Pivot Table 2'!$A$1:$D$177,2,FALSE)</f>
        <v>15422.66187</v>
      </c>
      <c r="T144">
        <f>vlookup(B144,'Pivot Table 2'!$A$1:$D$177,3,FALSE)</f>
        <v>4.188159337</v>
      </c>
      <c r="U144">
        <f>vlookup(B144,'Pivot Table 2'!$A$1:$D$177,4,FALSE)</f>
        <v>2</v>
      </c>
    </row>
    <row r="145">
      <c r="A145" s="4">
        <v>41732.0</v>
      </c>
      <c r="B145" s="5">
        <v>41.0</v>
      </c>
      <c r="C145" s="5">
        <v>31.0</v>
      </c>
      <c r="D145" s="5" t="s">
        <v>28</v>
      </c>
      <c r="E145" s="5" t="s">
        <v>24</v>
      </c>
      <c r="F145" s="5" t="s">
        <v>25</v>
      </c>
      <c r="G145" s="5">
        <v>11.0</v>
      </c>
      <c r="H145" s="5">
        <v>0.01837</v>
      </c>
      <c r="I145" s="5">
        <v>1.0</v>
      </c>
      <c r="J145" s="5" t="s">
        <v>28</v>
      </c>
      <c r="K145" s="5" t="s">
        <v>29</v>
      </c>
      <c r="L145" s="5" t="s">
        <v>29</v>
      </c>
      <c r="M145" s="5" t="s">
        <v>29</v>
      </c>
      <c r="N145" s="5" t="s">
        <v>29</v>
      </c>
      <c r="O145" s="5" t="str">
        <f t="shared" si="1"/>
        <v>y</v>
      </c>
      <c r="P145" s="5">
        <v>1.0</v>
      </c>
      <c r="Q145" s="7">
        <f t="shared" si="12"/>
        <v>1</v>
      </c>
      <c r="R145" s="5" t="s">
        <v>58</v>
      </c>
      <c r="S145">
        <f>vlookup(B145,'Pivot Table 2'!$A$1:$D$177,2,FALSE)</f>
        <v>1833.832335</v>
      </c>
      <c r="T145">
        <f>vlookup(B145,'Pivot Table 2'!$A$1:$D$177,3,FALSE)</f>
        <v>3.263359626</v>
      </c>
      <c r="U145">
        <f>vlookup(B145,'Pivot Table 2'!$A$1:$D$177,4,FALSE)</f>
        <v>2</v>
      </c>
    </row>
    <row r="146">
      <c r="A146" s="4">
        <v>41740.0</v>
      </c>
      <c r="B146" s="5">
        <v>76.0</v>
      </c>
      <c r="C146" s="5">
        <v>34.0</v>
      </c>
      <c r="D146" s="5" t="s">
        <v>28</v>
      </c>
      <c r="E146" s="5" t="s">
        <v>24</v>
      </c>
      <c r="F146" s="5" t="s">
        <v>34</v>
      </c>
      <c r="G146" s="5">
        <v>6.0</v>
      </c>
      <c r="H146" s="5">
        <v>0.02198</v>
      </c>
      <c r="I146" s="5">
        <v>1.0</v>
      </c>
      <c r="J146" s="5" t="s">
        <v>28</v>
      </c>
      <c r="K146" s="5" t="s">
        <v>29</v>
      </c>
      <c r="L146" s="5" t="s">
        <v>29</v>
      </c>
      <c r="M146" s="5" t="s">
        <v>29</v>
      </c>
      <c r="N146" s="5" t="s">
        <v>29</v>
      </c>
      <c r="O146" s="5" t="str">
        <f t="shared" si="1"/>
        <v>y</v>
      </c>
      <c r="P146" s="5">
        <v>1.0</v>
      </c>
      <c r="Q146" s="7">
        <f t="shared" si="12"/>
        <v>1</v>
      </c>
      <c r="R146" s="7"/>
      <c r="S146">
        <f>vlookup(B146,'Pivot Table 2'!$A$1:$D$177,2,FALSE)</f>
        <v>557.3248408</v>
      </c>
      <c r="T146">
        <f>vlookup(B146,'Pivot Table 2'!$A$1:$D$177,3,FALSE)</f>
        <v>2.746108401</v>
      </c>
      <c r="U146">
        <f>vlookup(B146,'Pivot Table 2'!$A$1:$D$177,4,FALSE)</f>
        <v>1</v>
      </c>
    </row>
    <row r="147" hidden="1">
      <c r="A147" s="4">
        <v>41789.0</v>
      </c>
      <c r="B147" s="5">
        <v>185.0</v>
      </c>
      <c r="C147" s="5">
        <v>27.0</v>
      </c>
      <c r="D147" s="5" t="s">
        <v>39</v>
      </c>
      <c r="E147" s="5" t="s">
        <v>30</v>
      </c>
      <c r="F147" s="5" t="s">
        <v>34</v>
      </c>
      <c r="G147" s="5" t="s">
        <v>24</v>
      </c>
      <c r="H147" s="5">
        <v>0.01448</v>
      </c>
      <c r="I147" s="5">
        <v>1.0</v>
      </c>
      <c r="J147" s="5" t="s">
        <v>28</v>
      </c>
      <c r="K147" s="5" t="s">
        <v>36</v>
      </c>
      <c r="L147" s="5" t="s">
        <v>29</v>
      </c>
      <c r="M147" s="5" t="s">
        <v>29</v>
      </c>
      <c r="N147" s="13"/>
      <c r="O147" s="5" t="str">
        <f t="shared" si="1"/>
        <v>n</v>
      </c>
      <c r="P147" s="5">
        <v>0.0</v>
      </c>
      <c r="Q147" s="7">
        <f>countif(K147:O147,"y")</f>
        <v>1</v>
      </c>
      <c r="R147" s="7"/>
      <c r="S147">
        <f>vlookup(B147,'Pivot Table 2'!$A$1:$D$177,2,FALSE)</f>
        <v>0</v>
      </c>
      <c r="T147">
        <f>vlookup(B147,'Pivot Table 2'!$A$1:$D$177,3,FALSE)</f>
        <v>0</v>
      </c>
      <c r="U147">
        <f>vlookup(B147,'Pivot Table 2'!$A$1:$D$177,4,FALSE)</f>
        <v>0</v>
      </c>
    </row>
    <row r="148">
      <c r="A148" s="4">
        <v>41746.0</v>
      </c>
      <c r="B148" s="5">
        <v>93.0</v>
      </c>
      <c r="C148" s="5">
        <v>9.0</v>
      </c>
      <c r="D148" s="5" t="s">
        <v>28</v>
      </c>
      <c r="E148" s="5" t="s">
        <v>56</v>
      </c>
      <c r="F148" s="5" t="s">
        <v>25</v>
      </c>
      <c r="G148" s="5" t="s">
        <v>24</v>
      </c>
      <c r="H148" s="5">
        <v>0.01979</v>
      </c>
      <c r="I148" s="5">
        <v>1.0</v>
      </c>
      <c r="J148" s="5" t="s">
        <v>28</v>
      </c>
      <c r="K148" s="5" t="s">
        <v>29</v>
      </c>
      <c r="L148" s="5" t="s">
        <v>29</v>
      </c>
      <c r="M148" s="5" t="s">
        <v>29</v>
      </c>
      <c r="N148" s="5" t="s">
        <v>29</v>
      </c>
      <c r="O148" s="5" t="str">
        <f t="shared" si="1"/>
        <v>y</v>
      </c>
      <c r="P148" s="5">
        <v>1.0</v>
      </c>
      <c r="Q148" s="7">
        <f t="shared" ref="Q148:Q153" si="13">countif(K148:O148,"y")-countif(L148,"y")</f>
        <v>1</v>
      </c>
      <c r="R148" s="7"/>
      <c r="S148">
        <f>vlookup(B148,'Pivot Table 2'!$A$1:$D$177,2,FALSE)</f>
        <v>10832.49116</v>
      </c>
      <c r="T148">
        <f>vlookup(B148,'Pivot Table 2'!$A$1:$D$177,3,FALSE)</f>
        <v>4.034728343</v>
      </c>
      <c r="U148">
        <f>vlookup(B148,'Pivot Table 2'!$A$1:$D$177,4,FALSE)</f>
        <v>2</v>
      </c>
    </row>
    <row r="149">
      <c r="A149" s="4">
        <v>41746.0</v>
      </c>
      <c r="B149" s="5">
        <v>97.0</v>
      </c>
      <c r="C149" s="5">
        <v>10.0</v>
      </c>
      <c r="D149" s="5" t="s">
        <v>39</v>
      </c>
      <c r="E149" s="5" t="s">
        <v>23</v>
      </c>
      <c r="F149" s="5" t="s">
        <v>34</v>
      </c>
      <c r="G149" s="5" t="s">
        <v>24</v>
      </c>
      <c r="H149" s="5">
        <v>0.02118</v>
      </c>
      <c r="I149" s="5" t="s">
        <v>46</v>
      </c>
      <c r="J149" s="5" t="s">
        <v>28</v>
      </c>
      <c r="K149" s="5" t="s">
        <v>29</v>
      </c>
      <c r="L149" s="5" t="s">
        <v>29</v>
      </c>
      <c r="M149" s="5" t="s">
        <v>29</v>
      </c>
      <c r="N149" s="5" t="s">
        <v>29</v>
      </c>
      <c r="O149" s="5" t="str">
        <f t="shared" si="1"/>
        <v>y</v>
      </c>
      <c r="P149" s="5">
        <v>1.0</v>
      </c>
      <c r="Q149" s="7">
        <f t="shared" si="13"/>
        <v>1</v>
      </c>
      <c r="R149" s="7"/>
      <c r="S149">
        <f>vlookup(B149,'Pivot Table 2'!$A$1:$D$177,2,FALSE)</f>
        <v>41932.2474</v>
      </c>
      <c r="T149">
        <f>vlookup(B149,'Pivot Table 2'!$A$1:$D$177,3,FALSE)</f>
        <v>4.62254814</v>
      </c>
      <c r="U149">
        <f>vlookup(B149,'Pivot Table 2'!$A$1:$D$177,4,FALSE)</f>
        <v>2</v>
      </c>
    </row>
    <row r="150">
      <c r="A150" s="4">
        <v>41794.0</v>
      </c>
      <c r="B150" s="5">
        <v>240.0</v>
      </c>
      <c r="C150" s="5" t="s">
        <v>24</v>
      </c>
      <c r="D150" s="5" t="s">
        <v>39</v>
      </c>
      <c r="E150" s="5" t="s">
        <v>56</v>
      </c>
      <c r="F150" s="5" t="s">
        <v>26</v>
      </c>
      <c r="G150" s="5">
        <v>9.0</v>
      </c>
      <c r="H150" s="5">
        <v>0.01707</v>
      </c>
      <c r="I150" s="5">
        <v>1.0</v>
      </c>
      <c r="J150" s="5" t="s">
        <v>28</v>
      </c>
      <c r="K150" s="5" t="s">
        <v>29</v>
      </c>
      <c r="L150" s="5" t="s">
        <v>36</v>
      </c>
      <c r="M150" s="5" t="s">
        <v>29</v>
      </c>
      <c r="N150" s="5" t="s">
        <v>29</v>
      </c>
      <c r="O150" s="5" t="str">
        <f t="shared" si="1"/>
        <v>n</v>
      </c>
      <c r="P150" s="5">
        <v>1.0</v>
      </c>
      <c r="Q150" s="7">
        <f t="shared" si="13"/>
        <v>0</v>
      </c>
      <c r="R150" s="5"/>
      <c r="S150">
        <f>vlookup(B150,'Pivot Table 2'!$A$1:$D$177,2,FALSE)</f>
        <v>0</v>
      </c>
      <c r="T150">
        <f>vlookup(B150,'Pivot Table 2'!$A$1:$D$177,3,FALSE)</f>
        <v>0</v>
      </c>
      <c r="U150">
        <f>vlookup(B150,'Pivot Table 2'!$A$1:$D$177,4,FALSE)</f>
        <v>0</v>
      </c>
    </row>
    <row r="151">
      <c r="A151" s="4">
        <v>41747.0</v>
      </c>
      <c r="B151" s="5">
        <v>107.0</v>
      </c>
      <c r="C151" s="5">
        <v>15.0</v>
      </c>
      <c r="D151" s="5" t="s">
        <v>39</v>
      </c>
      <c r="E151" s="5" t="s">
        <v>56</v>
      </c>
      <c r="F151" s="5" t="s">
        <v>34</v>
      </c>
      <c r="G151" s="5" t="s">
        <v>24</v>
      </c>
      <c r="H151" s="5">
        <v>0.06061</v>
      </c>
      <c r="I151" s="5" t="s">
        <v>27</v>
      </c>
      <c r="J151" s="5" t="s">
        <v>28</v>
      </c>
      <c r="K151" s="5" t="s">
        <v>29</v>
      </c>
      <c r="L151" s="5" t="s">
        <v>29</v>
      </c>
      <c r="M151" s="5" t="s">
        <v>29</v>
      </c>
      <c r="N151" s="5" t="s">
        <v>29</v>
      </c>
      <c r="O151" s="5" t="str">
        <f t="shared" si="1"/>
        <v>y</v>
      </c>
      <c r="P151" s="5">
        <v>1.0</v>
      </c>
      <c r="Q151" s="7">
        <f t="shared" si="13"/>
        <v>1</v>
      </c>
      <c r="R151" s="7"/>
      <c r="S151">
        <f>vlookup(B151,'Pivot Table 2'!$A$1:$D$177,2,FALSE)</f>
        <v>8185.530441</v>
      </c>
      <c r="T151">
        <f>vlookup(B151,'Pivot Table 2'!$A$1:$D$177,3,FALSE)</f>
        <v>3.913046828</v>
      </c>
      <c r="U151">
        <f>vlookup(B151,'Pivot Table 2'!$A$1:$D$177,4,FALSE)</f>
        <v>5</v>
      </c>
    </row>
    <row r="152">
      <c r="A152" s="4">
        <v>41750.0</v>
      </c>
      <c r="B152" s="5">
        <v>111.0</v>
      </c>
      <c r="C152" s="5">
        <v>15.0</v>
      </c>
      <c r="D152" s="5" t="s">
        <v>28</v>
      </c>
      <c r="E152" s="5" t="s">
        <v>24</v>
      </c>
      <c r="F152" s="5" t="s">
        <v>37</v>
      </c>
      <c r="G152" s="5" t="s">
        <v>24</v>
      </c>
      <c r="H152" s="5">
        <v>0.01645</v>
      </c>
      <c r="I152" s="5">
        <v>1.0</v>
      </c>
      <c r="J152" s="5" t="s">
        <v>28</v>
      </c>
      <c r="K152" s="5" t="s">
        <v>29</v>
      </c>
      <c r="L152" s="5" t="s">
        <v>29</v>
      </c>
      <c r="M152" s="5" t="s">
        <v>29</v>
      </c>
      <c r="N152" s="5" t="s">
        <v>29</v>
      </c>
      <c r="O152" s="5" t="str">
        <f t="shared" si="1"/>
        <v>y</v>
      </c>
      <c r="P152" s="5">
        <v>1.0</v>
      </c>
      <c r="Q152" s="7">
        <f t="shared" si="13"/>
        <v>1</v>
      </c>
      <c r="R152" s="7"/>
      <c r="S152">
        <f>vlookup(B152,'Pivot Table 2'!$A$1:$D$177,2,FALSE)</f>
        <v>9122.340426</v>
      </c>
      <c r="T152">
        <f>vlookup(B152,'Pivot Table 2'!$A$1:$D$177,3,FALSE)</f>
        <v>3.960106275</v>
      </c>
      <c r="U152">
        <f>vlookup(B152,'Pivot Table 2'!$A$1:$D$177,4,FALSE)</f>
        <v>1</v>
      </c>
    </row>
    <row r="153">
      <c r="A153" s="4">
        <v>41786.0</v>
      </c>
      <c r="B153" s="5">
        <v>124.0</v>
      </c>
      <c r="C153" s="5">
        <v>16.0</v>
      </c>
      <c r="D153" s="5" t="s">
        <v>28</v>
      </c>
      <c r="E153" s="5" t="s">
        <v>24</v>
      </c>
      <c r="F153" s="5" t="s">
        <v>26</v>
      </c>
      <c r="G153" s="5" t="s">
        <v>24</v>
      </c>
      <c r="H153" s="5">
        <v>0.02059</v>
      </c>
      <c r="I153" s="5" t="s">
        <v>76</v>
      </c>
      <c r="J153" s="5" t="s">
        <v>28</v>
      </c>
      <c r="K153" s="5" t="s">
        <v>29</v>
      </c>
      <c r="L153" s="5" t="s">
        <v>29</v>
      </c>
      <c r="M153" s="5" t="s">
        <v>29</v>
      </c>
      <c r="N153" s="5" t="s">
        <v>29</v>
      </c>
      <c r="O153" s="5" t="str">
        <f t="shared" si="1"/>
        <v>y</v>
      </c>
      <c r="P153" s="5">
        <v>1.0</v>
      </c>
      <c r="Q153" s="7">
        <f t="shared" si="13"/>
        <v>1</v>
      </c>
      <c r="R153" s="7"/>
      <c r="S153">
        <f>vlookup(B153,'Pivot Table 2'!$A$1:$D$177,2,FALSE)</f>
        <v>829953.8611</v>
      </c>
      <c r="T153">
        <f>vlookup(B153,'Pivot Table 2'!$A$1:$D$177,3,FALSE)</f>
        <v>5.91905395</v>
      </c>
      <c r="U153">
        <f>vlookup(B153,'Pivot Table 2'!$A$1:$D$177,4,FALSE)</f>
        <v>6</v>
      </c>
    </row>
    <row r="154" hidden="1">
      <c r="A154" s="4">
        <v>41793.0</v>
      </c>
      <c r="B154" s="5">
        <v>208.0</v>
      </c>
      <c r="C154" s="5">
        <v>33.0</v>
      </c>
      <c r="D154" s="5" t="s">
        <v>39</v>
      </c>
      <c r="E154" s="5" t="s">
        <v>30</v>
      </c>
      <c r="F154" s="5" t="s">
        <v>25</v>
      </c>
      <c r="G154" s="5">
        <v>7.0</v>
      </c>
      <c r="H154" s="5">
        <v>0.03902</v>
      </c>
      <c r="I154" s="5" t="s">
        <v>35</v>
      </c>
      <c r="J154" s="5" t="s">
        <v>28</v>
      </c>
      <c r="K154" s="5" t="s">
        <v>29</v>
      </c>
      <c r="L154" s="5" t="s">
        <v>29</v>
      </c>
      <c r="M154" s="5" t="s">
        <v>29</v>
      </c>
      <c r="N154" s="5" t="s">
        <v>29</v>
      </c>
      <c r="O154" s="5" t="str">
        <f t="shared" si="1"/>
        <v>#N/A</v>
      </c>
      <c r="P154" s="5">
        <v>0.0</v>
      </c>
      <c r="Q154" s="7">
        <f t="shared" ref="Q154:Q155" si="14">countif(K154:O154,"y")</f>
        <v>0</v>
      </c>
      <c r="R154" s="5"/>
      <c r="S154" t="str">
        <f>vlookup(B154,'Pivot Table 2'!$A$1:$D$177,2,FALSE)</f>
        <v>#N/A</v>
      </c>
      <c r="T154" t="str">
        <f>vlookup(B154,'Pivot Table 2'!$A$1:$D$177,3,FALSE)</f>
        <v>#N/A</v>
      </c>
      <c r="U154" t="str">
        <f>vlookup(B154,'Pivot Table 2'!$A$1:$D$177,4,FALSE)</f>
        <v>#N/A</v>
      </c>
    </row>
    <row r="155" hidden="1">
      <c r="A155" s="4">
        <v>41739.0</v>
      </c>
      <c r="B155" s="5">
        <v>65.0</v>
      </c>
      <c r="C155" s="5">
        <v>35.0</v>
      </c>
      <c r="D155" s="5" t="s">
        <v>28</v>
      </c>
      <c r="E155" s="5" t="s">
        <v>24</v>
      </c>
      <c r="F155" s="5" t="s">
        <v>73</v>
      </c>
      <c r="G155" s="5" t="s">
        <v>24</v>
      </c>
      <c r="H155" s="5">
        <v>0.01342</v>
      </c>
      <c r="I155" s="5">
        <v>1.0</v>
      </c>
      <c r="J155" s="5" t="s">
        <v>28</v>
      </c>
      <c r="K155" s="12" t="s">
        <v>66</v>
      </c>
      <c r="L155" s="5" t="s">
        <v>29</v>
      </c>
      <c r="M155" s="5" t="s">
        <v>29</v>
      </c>
      <c r="N155" s="5" t="s">
        <v>29</v>
      </c>
      <c r="O155" s="5" t="str">
        <f t="shared" si="1"/>
        <v>y</v>
      </c>
      <c r="P155" s="5">
        <v>0.0</v>
      </c>
      <c r="Q155" s="7">
        <f t="shared" si="14"/>
        <v>1</v>
      </c>
      <c r="R155" s="7"/>
      <c r="S155">
        <f>vlookup(B155,'Pivot Table 2'!$A$1:$D$177,2,FALSE)</f>
        <v>1261969.076</v>
      </c>
      <c r="T155">
        <f>vlookup(B155,'Pivot Table 2'!$A$1:$D$177,3,FALSE)</f>
        <v>6.101048713</v>
      </c>
      <c r="U155">
        <f>vlookup(B155,'Pivot Table 2'!$A$1:$D$177,4,FALSE)</f>
        <v>3</v>
      </c>
    </row>
    <row r="156">
      <c r="A156" s="4">
        <v>41739.0</v>
      </c>
      <c r="B156" s="5">
        <v>63.0</v>
      </c>
      <c r="C156" s="5">
        <v>35.0</v>
      </c>
      <c r="D156" s="5" t="s">
        <v>28</v>
      </c>
      <c r="E156" s="5" t="s">
        <v>40</v>
      </c>
      <c r="F156" s="5" t="s">
        <v>34</v>
      </c>
      <c r="G156" s="5" t="s">
        <v>24</v>
      </c>
      <c r="H156" s="5">
        <v>0.0178</v>
      </c>
      <c r="I156" s="5">
        <v>1.0</v>
      </c>
      <c r="J156" s="5" t="s">
        <v>28</v>
      </c>
      <c r="K156" s="5" t="s">
        <v>29</v>
      </c>
      <c r="L156" s="5" t="s">
        <v>29</v>
      </c>
      <c r="M156" s="5" t="s">
        <v>36</v>
      </c>
      <c r="N156" s="5" t="s">
        <v>29</v>
      </c>
      <c r="O156" s="5" t="str">
        <f t="shared" si="1"/>
        <v>n</v>
      </c>
      <c r="P156" s="5">
        <v>1.0</v>
      </c>
      <c r="Q156" s="7">
        <f t="shared" ref="Q156:Q157" si="15">countif(K156:O156,"y")-countif(L156,"y")</f>
        <v>1</v>
      </c>
      <c r="R156" s="5" t="s">
        <v>72</v>
      </c>
      <c r="S156">
        <f>vlookup(B156,'Pivot Table 2'!$A$1:$D$177,2,FALSE)</f>
        <v>0</v>
      </c>
      <c r="T156">
        <f>vlookup(B156,'Pivot Table 2'!$A$1:$D$177,3,FALSE)</f>
        <v>0</v>
      </c>
      <c r="U156">
        <f>vlookup(B156,'Pivot Table 2'!$A$1:$D$177,4,FALSE)</f>
        <v>0</v>
      </c>
    </row>
    <row r="157">
      <c r="A157" s="4">
        <v>41787.0</v>
      </c>
      <c r="B157" s="5">
        <v>143.0</v>
      </c>
      <c r="C157" s="5">
        <v>13.0</v>
      </c>
      <c r="D157" s="5" t="s">
        <v>39</v>
      </c>
      <c r="E157" s="5" t="s">
        <v>23</v>
      </c>
      <c r="F157" s="5" t="s">
        <v>25</v>
      </c>
      <c r="G157" s="5" t="s">
        <v>24</v>
      </c>
      <c r="H157" s="5">
        <v>0.02659</v>
      </c>
      <c r="I157" s="5">
        <v>1.0</v>
      </c>
      <c r="J157" s="5" t="s">
        <v>28</v>
      </c>
      <c r="K157" s="5" t="s">
        <v>29</v>
      </c>
      <c r="L157" s="5" t="s">
        <v>29</v>
      </c>
      <c r="M157" s="5" t="s">
        <v>29</v>
      </c>
      <c r="N157" s="5" t="s">
        <v>29</v>
      </c>
      <c r="O157" s="5" t="str">
        <f t="shared" si="1"/>
        <v>y</v>
      </c>
      <c r="P157" s="5">
        <v>1.0</v>
      </c>
      <c r="Q157" s="7">
        <f t="shared" si="15"/>
        <v>1</v>
      </c>
      <c r="R157" s="5" t="s">
        <v>90</v>
      </c>
      <c r="S157">
        <f>vlookup(B157,'Pivot Table 2'!$A$1:$D$177,2,FALSE)</f>
        <v>484195.1862</v>
      </c>
      <c r="T157">
        <f>vlookup(B157,'Pivot Table 2'!$A$1:$D$177,3,FALSE)</f>
        <v>5.685020467</v>
      </c>
      <c r="U157">
        <f>vlookup(B157,'Pivot Table 2'!$A$1:$D$177,4,FALSE)</f>
        <v>4</v>
      </c>
    </row>
    <row r="158" hidden="1">
      <c r="A158" s="4">
        <v>41746.0</v>
      </c>
      <c r="B158" s="5">
        <v>91.0</v>
      </c>
      <c r="C158" s="5">
        <v>9.0</v>
      </c>
      <c r="D158" s="5" t="s">
        <v>28</v>
      </c>
      <c r="E158" s="5" t="s">
        <v>56</v>
      </c>
      <c r="F158" s="5" t="s">
        <v>26</v>
      </c>
      <c r="G158" s="5" t="s">
        <v>24</v>
      </c>
      <c r="H158" s="5">
        <v>0.01539</v>
      </c>
      <c r="I158" s="5">
        <v>1.0</v>
      </c>
      <c r="J158" s="5" t="s">
        <v>28</v>
      </c>
      <c r="K158" s="12" t="s">
        <v>66</v>
      </c>
      <c r="L158" s="5" t="s">
        <v>29</v>
      </c>
      <c r="M158" s="5" t="s">
        <v>29</v>
      </c>
      <c r="N158" s="5" t="s">
        <v>29</v>
      </c>
      <c r="O158" s="5" t="str">
        <f t="shared" si="1"/>
        <v>y</v>
      </c>
      <c r="P158" s="5">
        <v>0.0</v>
      </c>
      <c r="Q158" s="7">
        <f>countif(K158:O158,"y")</f>
        <v>1</v>
      </c>
      <c r="R158" s="7"/>
      <c r="S158">
        <f>vlookup(B158,'Pivot Table 2'!$A$1:$D$177,2,FALSE)</f>
        <v>85566.92658</v>
      </c>
      <c r="T158">
        <f>vlookup(B158,'Pivot Table 2'!$A$1:$D$177,3,FALSE)</f>
        <v>4.932305933</v>
      </c>
      <c r="U158">
        <f>vlookup(B158,'Pivot Table 2'!$A$1:$D$177,4,FALSE)</f>
        <v>3</v>
      </c>
    </row>
    <row r="159">
      <c r="A159" s="4">
        <v>41787.0</v>
      </c>
      <c r="B159" s="5">
        <v>150.0</v>
      </c>
      <c r="C159" s="5">
        <v>9.0</v>
      </c>
      <c r="D159" s="5" t="s">
        <v>39</v>
      </c>
      <c r="E159" s="5" t="s">
        <v>56</v>
      </c>
      <c r="F159" s="5" t="s">
        <v>26</v>
      </c>
      <c r="G159" s="5" t="s">
        <v>24</v>
      </c>
      <c r="H159" s="5">
        <v>0.04656</v>
      </c>
      <c r="I159" s="5" t="s">
        <v>27</v>
      </c>
      <c r="J159" s="5" t="s">
        <v>28</v>
      </c>
      <c r="K159" s="5" t="s">
        <v>29</v>
      </c>
      <c r="L159" s="5" t="s">
        <v>29</v>
      </c>
      <c r="M159" s="5" t="s">
        <v>29</v>
      </c>
      <c r="N159" s="5" t="s">
        <v>29</v>
      </c>
      <c r="O159" s="5" t="str">
        <f t="shared" si="1"/>
        <v>y</v>
      </c>
      <c r="P159" s="5">
        <v>1.0</v>
      </c>
      <c r="Q159" s="7">
        <f t="shared" ref="Q159:Q161" si="16">countif(K159:O159,"y")-countif(L159,"y")</f>
        <v>1</v>
      </c>
      <c r="R159" s="7"/>
      <c r="S159">
        <f>vlookup(B159,'Pivot Table 2'!$A$1:$D$177,2,FALSE)</f>
        <v>4275.397337</v>
      </c>
      <c r="T159">
        <f>vlookup(B159,'Pivot Table 2'!$A$1:$D$177,3,FALSE)</f>
        <v>3.630976482</v>
      </c>
      <c r="U159">
        <f>vlookup(B159,'Pivot Table 2'!$A$1:$D$177,4,FALSE)</f>
        <v>1</v>
      </c>
    </row>
    <row r="160">
      <c r="A160" s="4">
        <v>41788.0</v>
      </c>
      <c r="B160" s="5">
        <v>170.0</v>
      </c>
      <c r="C160" s="5">
        <v>19.0</v>
      </c>
      <c r="D160" s="5" t="s">
        <v>39</v>
      </c>
      <c r="E160" s="5" t="s">
        <v>30</v>
      </c>
      <c r="F160" s="5" t="s">
        <v>34</v>
      </c>
      <c r="G160" s="5" t="s">
        <v>24</v>
      </c>
      <c r="H160" s="5">
        <v>0.01557</v>
      </c>
      <c r="I160" s="5" t="s">
        <v>46</v>
      </c>
      <c r="J160" s="5" t="s">
        <v>28</v>
      </c>
      <c r="K160" s="5" t="s">
        <v>29</v>
      </c>
      <c r="L160" s="5" t="s">
        <v>29</v>
      </c>
      <c r="M160" s="5" t="s">
        <v>29</v>
      </c>
      <c r="N160" s="5" t="s">
        <v>29</v>
      </c>
      <c r="O160" s="5" t="str">
        <f t="shared" si="1"/>
        <v>y</v>
      </c>
      <c r="P160" s="5">
        <v>1.0</v>
      </c>
      <c r="Q160" s="7">
        <f t="shared" si="16"/>
        <v>1</v>
      </c>
      <c r="R160" s="7"/>
      <c r="S160">
        <f>vlookup(B160,'Pivot Table 2'!$A$1:$D$177,2,FALSE)</f>
        <v>19669.23571</v>
      </c>
      <c r="T160">
        <f>vlookup(B160,'Pivot Table 2'!$A$1:$D$177,3,FALSE)</f>
        <v>4.293787485</v>
      </c>
      <c r="U160">
        <f>vlookup(B160,'Pivot Table 2'!$A$1:$D$177,4,FALSE)</f>
        <v>4</v>
      </c>
    </row>
    <row r="161">
      <c r="A161" s="4">
        <v>41788.0</v>
      </c>
      <c r="B161" s="5">
        <v>178.0</v>
      </c>
      <c r="C161" s="5">
        <v>20.0</v>
      </c>
      <c r="D161" s="5" t="s">
        <v>39</v>
      </c>
      <c r="E161" s="5" t="s">
        <v>24</v>
      </c>
      <c r="F161" s="5" t="s">
        <v>37</v>
      </c>
      <c r="G161" s="5" t="s">
        <v>24</v>
      </c>
      <c r="H161" s="5">
        <v>0.04066</v>
      </c>
      <c r="I161" s="5" t="s">
        <v>27</v>
      </c>
      <c r="J161" s="5" t="s">
        <v>28</v>
      </c>
      <c r="K161" s="5" t="s">
        <v>29</v>
      </c>
      <c r="L161" s="5" t="s">
        <v>29</v>
      </c>
      <c r="M161" s="5" t="s">
        <v>29</v>
      </c>
      <c r="N161" s="5" t="s">
        <v>29</v>
      </c>
      <c r="O161" s="5" t="str">
        <f t="shared" si="1"/>
        <v>y</v>
      </c>
      <c r="P161" s="5">
        <v>1.0</v>
      </c>
      <c r="Q161" s="7">
        <f t="shared" si="16"/>
        <v>1</v>
      </c>
      <c r="R161" s="7"/>
      <c r="S161">
        <f>vlookup(B161,'Pivot Table 2'!$A$1:$D$177,2,FALSE)</f>
        <v>75.31972455</v>
      </c>
      <c r="T161">
        <f>vlookup(B161,'Pivot Table 2'!$A$1:$D$177,3,FALSE)</f>
        <v>1.876908723</v>
      </c>
      <c r="U161">
        <f>vlookup(B161,'Pivot Table 2'!$A$1:$D$177,4,FALSE)</f>
        <v>1</v>
      </c>
    </row>
    <row r="162" hidden="1">
      <c r="A162" s="4">
        <v>41747.0</v>
      </c>
      <c r="B162" s="5">
        <v>104.0</v>
      </c>
      <c r="C162" s="5">
        <v>11.0</v>
      </c>
      <c r="D162" s="5" t="s">
        <v>28</v>
      </c>
      <c r="E162" s="5" t="s">
        <v>24</v>
      </c>
      <c r="F162" s="5" t="s">
        <v>34</v>
      </c>
      <c r="G162" s="5" t="s">
        <v>24</v>
      </c>
      <c r="H162" s="5">
        <v>0.03198</v>
      </c>
      <c r="I162" s="5" t="s">
        <v>27</v>
      </c>
      <c r="J162" s="5" t="s">
        <v>28</v>
      </c>
      <c r="K162" s="12" t="s">
        <v>66</v>
      </c>
      <c r="L162" s="5" t="s">
        <v>29</v>
      </c>
      <c r="M162" s="5" t="s">
        <v>29</v>
      </c>
      <c r="N162" s="5" t="s">
        <v>29</v>
      </c>
      <c r="O162" s="5" t="str">
        <f t="shared" si="1"/>
        <v>y</v>
      </c>
      <c r="P162" s="5">
        <v>0.0</v>
      </c>
      <c r="Q162" s="7">
        <f>countif(K162:O162,"y")</f>
        <v>1</v>
      </c>
      <c r="R162" s="7"/>
      <c r="S162">
        <f>vlookup(B162,'Pivot Table 2'!$A$1:$D$177,2,FALSE)</f>
        <v>478814.8843</v>
      </c>
      <c r="T162">
        <f>vlookup(B162,'Pivot Table 2'!$A$1:$D$177,3,FALSE)</f>
        <v>5.680167642</v>
      </c>
      <c r="U162">
        <f>vlookup(B162,'Pivot Table 2'!$A$1:$D$177,4,FALSE)</f>
        <v>2</v>
      </c>
    </row>
    <row r="163">
      <c r="A163" s="4">
        <v>41793.0</v>
      </c>
      <c r="B163" s="5">
        <v>213.0</v>
      </c>
      <c r="C163" s="5">
        <v>8.0</v>
      </c>
      <c r="D163" s="5" t="s">
        <v>39</v>
      </c>
      <c r="E163" s="5" t="s">
        <v>24</v>
      </c>
      <c r="F163" s="5" t="s">
        <v>26</v>
      </c>
      <c r="G163" s="5" t="s">
        <v>24</v>
      </c>
      <c r="H163" s="5">
        <v>0.01417</v>
      </c>
      <c r="I163" s="5">
        <v>1.0</v>
      </c>
      <c r="J163" s="5" t="s">
        <v>28</v>
      </c>
      <c r="K163" s="5" t="s">
        <v>29</v>
      </c>
      <c r="L163" s="5" t="s">
        <v>29</v>
      </c>
      <c r="M163" s="5" t="s">
        <v>29</v>
      </c>
      <c r="N163" s="5" t="s">
        <v>29</v>
      </c>
      <c r="O163" s="5" t="str">
        <f t="shared" si="1"/>
        <v>y</v>
      </c>
      <c r="P163" s="5">
        <v>1.0</v>
      </c>
      <c r="Q163" s="7">
        <f t="shared" ref="Q163:Q171" si="17">countif(K163:O163,"y")-countif(L163,"y")</f>
        <v>1</v>
      </c>
      <c r="R163" s="5" t="s">
        <v>67</v>
      </c>
      <c r="S163">
        <f>vlookup(B163,'Pivot Table 2'!$A$1:$D$177,2,FALSE)</f>
        <v>648.3768525</v>
      </c>
      <c r="T163">
        <f>vlookup(B163,'Pivot Table 2'!$A$1:$D$177,3,FALSE)</f>
        <v>2.811827502</v>
      </c>
      <c r="U163">
        <f>vlookup(B163,'Pivot Table 2'!$A$1:$D$177,4,FALSE)</f>
        <v>1</v>
      </c>
    </row>
    <row r="164">
      <c r="A164" s="4">
        <v>41794.0</v>
      </c>
      <c r="B164" s="5">
        <v>234.0</v>
      </c>
      <c r="C164" s="5">
        <v>33.0</v>
      </c>
      <c r="D164" s="5" t="s">
        <v>28</v>
      </c>
      <c r="E164" s="5" t="s">
        <v>24</v>
      </c>
      <c r="F164" s="5" t="s">
        <v>26</v>
      </c>
      <c r="G164" s="5" t="s">
        <v>24</v>
      </c>
      <c r="H164" s="5">
        <v>0.01951</v>
      </c>
      <c r="I164" s="5">
        <v>1.0</v>
      </c>
      <c r="J164" s="5" t="s">
        <v>28</v>
      </c>
      <c r="K164" s="5" t="s">
        <v>29</v>
      </c>
      <c r="L164" s="5" t="s">
        <v>29</v>
      </c>
      <c r="M164" s="5" t="s">
        <v>29</v>
      </c>
      <c r="N164" s="5" t="s">
        <v>29</v>
      </c>
      <c r="O164" s="5" t="str">
        <f t="shared" si="1"/>
        <v>y</v>
      </c>
      <c r="P164" s="5">
        <v>1.0</v>
      </c>
      <c r="Q164" s="7">
        <f t="shared" si="17"/>
        <v>1</v>
      </c>
      <c r="R164" s="7"/>
      <c r="S164">
        <f>vlookup(B164,'Pivot Table 2'!$A$1:$D$177,2,FALSE)</f>
        <v>10987954.89</v>
      </c>
      <c r="T164">
        <f>vlookup(B164,'Pivot Table 2'!$A$1:$D$177,3,FALSE)</f>
        <v>7.040916868</v>
      </c>
      <c r="U164">
        <f>vlookup(B164,'Pivot Table 2'!$A$1:$D$177,4,FALSE)</f>
        <v>3</v>
      </c>
    </row>
    <row r="165">
      <c r="A165" s="4">
        <v>41794.0</v>
      </c>
      <c r="B165" s="5">
        <v>237.0</v>
      </c>
      <c r="C165" s="5">
        <v>40.0</v>
      </c>
      <c r="D165" s="5" t="s">
        <v>28</v>
      </c>
      <c r="E165" s="5" t="s">
        <v>24</v>
      </c>
      <c r="F165" s="5" t="s">
        <v>34</v>
      </c>
      <c r="G165" s="5">
        <v>11.0</v>
      </c>
      <c r="H165" s="5">
        <v>0.0551</v>
      </c>
      <c r="I165" s="5" t="s">
        <v>27</v>
      </c>
      <c r="J165" s="5" t="s">
        <v>28</v>
      </c>
      <c r="K165" s="5" t="s">
        <v>29</v>
      </c>
      <c r="L165" s="5" t="s">
        <v>29</v>
      </c>
      <c r="M165" s="5" t="s">
        <v>29</v>
      </c>
      <c r="N165" s="5" t="s">
        <v>29</v>
      </c>
      <c r="O165" s="5" t="str">
        <f t="shared" si="1"/>
        <v>y</v>
      </c>
      <c r="P165" s="5">
        <v>1.0</v>
      </c>
      <c r="Q165" s="7">
        <f t="shared" si="17"/>
        <v>1</v>
      </c>
      <c r="R165" s="5" t="s">
        <v>47</v>
      </c>
      <c r="S165">
        <f>vlookup(B165,'Pivot Table 2'!$A$1:$D$177,2,FALSE)</f>
        <v>63917.87659</v>
      </c>
      <c r="T165">
        <f>vlookup(B165,'Pivot Table 2'!$A$1:$D$177,3,FALSE)</f>
        <v>4.805622339</v>
      </c>
      <c r="U165">
        <f>vlookup(B165,'Pivot Table 2'!$A$1:$D$177,4,FALSE)</f>
        <v>5</v>
      </c>
    </row>
    <row r="166">
      <c r="A166" s="4">
        <v>41732.0</v>
      </c>
      <c r="B166" s="5">
        <v>42.0</v>
      </c>
      <c r="C166" s="5">
        <v>31.0</v>
      </c>
      <c r="D166" s="5" t="s">
        <v>28</v>
      </c>
      <c r="E166" s="5" t="s">
        <v>24</v>
      </c>
      <c r="F166" s="5" t="s">
        <v>34</v>
      </c>
      <c r="G166" s="5">
        <v>7.0</v>
      </c>
      <c r="H166" s="5">
        <v>0.01635</v>
      </c>
      <c r="I166" s="5">
        <v>1.0</v>
      </c>
      <c r="J166" s="5" t="s">
        <v>28</v>
      </c>
      <c r="K166" s="5" t="s">
        <v>29</v>
      </c>
      <c r="L166" s="5" t="s">
        <v>29</v>
      </c>
      <c r="M166" s="5" t="s">
        <v>29</v>
      </c>
      <c r="N166" s="5" t="s">
        <v>29</v>
      </c>
      <c r="O166" s="5" t="str">
        <f t="shared" si="1"/>
        <v>n</v>
      </c>
      <c r="P166" s="5">
        <v>1.0</v>
      </c>
      <c r="Q166" s="7">
        <f t="shared" si="17"/>
        <v>0</v>
      </c>
      <c r="R166" s="7"/>
      <c r="S166">
        <f>vlookup(B166,'Pivot Table 2'!$A$1:$D$177,2,FALSE)</f>
        <v>0</v>
      </c>
      <c r="T166">
        <f>vlookup(B166,'Pivot Table 2'!$A$1:$D$177,3,FALSE)</f>
        <v>0</v>
      </c>
      <c r="U166">
        <f>vlookup(B166,'Pivot Table 2'!$A$1:$D$177,4,FALSE)</f>
        <v>0</v>
      </c>
    </row>
    <row r="167">
      <c r="A167" s="4">
        <v>41736.0</v>
      </c>
      <c r="B167" s="5">
        <v>45.0</v>
      </c>
      <c r="C167" s="5">
        <v>31.0</v>
      </c>
      <c r="D167" s="5" t="s">
        <v>39</v>
      </c>
      <c r="E167" s="5" t="s">
        <v>24</v>
      </c>
      <c r="F167" s="5" t="s">
        <v>37</v>
      </c>
      <c r="G167" s="5">
        <v>11.0</v>
      </c>
      <c r="H167" s="5">
        <v>0.02209</v>
      </c>
      <c r="I167" s="5">
        <v>1.0</v>
      </c>
      <c r="J167" s="5" t="s">
        <v>28</v>
      </c>
      <c r="K167" s="5" t="s">
        <v>29</v>
      </c>
      <c r="L167" s="5" t="s">
        <v>29</v>
      </c>
      <c r="M167" s="5" t="s">
        <v>29</v>
      </c>
      <c r="N167" s="5" t="s">
        <v>29</v>
      </c>
      <c r="O167" s="5" t="str">
        <f t="shared" si="1"/>
        <v>n</v>
      </c>
      <c r="P167" s="5">
        <v>1.0</v>
      </c>
      <c r="Q167" s="7">
        <f t="shared" si="17"/>
        <v>0</v>
      </c>
      <c r="R167" s="7"/>
      <c r="S167">
        <f>vlookup(B167,'Pivot Table 2'!$A$1:$D$177,2,FALSE)</f>
        <v>0</v>
      </c>
      <c r="T167">
        <f>vlookup(B167,'Pivot Table 2'!$A$1:$D$177,3,FALSE)</f>
        <v>0</v>
      </c>
      <c r="U167">
        <f>vlookup(B167,'Pivot Table 2'!$A$1:$D$177,4,FALSE)</f>
        <v>0</v>
      </c>
    </row>
    <row r="168">
      <c r="A168" s="4">
        <v>41736.0</v>
      </c>
      <c r="B168" s="5">
        <v>46.0</v>
      </c>
      <c r="C168" s="5">
        <v>31.0</v>
      </c>
      <c r="D168" s="5" t="s">
        <v>39</v>
      </c>
      <c r="E168" s="5" t="s">
        <v>24</v>
      </c>
      <c r="F168" s="5" t="s">
        <v>25</v>
      </c>
      <c r="G168" s="5">
        <v>3.0</v>
      </c>
      <c r="H168" s="5">
        <v>0.01932</v>
      </c>
      <c r="I168" s="5">
        <v>1.0</v>
      </c>
      <c r="J168" s="5" t="s">
        <v>28</v>
      </c>
      <c r="K168" s="5" t="s">
        <v>29</v>
      </c>
      <c r="L168" s="5" t="s">
        <v>29</v>
      </c>
      <c r="M168" s="5" t="s">
        <v>29</v>
      </c>
      <c r="N168" s="5" t="s">
        <v>29</v>
      </c>
      <c r="O168" s="5" t="str">
        <f t="shared" si="1"/>
        <v>n</v>
      </c>
      <c r="P168" s="5">
        <v>1.0</v>
      </c>
      <c r="Q168" s="7">
        <f t="shared" si="17"/>
        <v>0</v>
      </c>
      <c r="R168" s="7"/>
      <c r="S168">
        <f>vlookup(B168,'Pivot Table 2'!$A$1:$D$177,2,FALSE)</f>
        <v>0</v>
      </c>
      <c r="T168">
        <f>vlookup(B168,'Pivot Table 2'!$A$1:$D$177,3,FALSE)</f>
        <v>0</v>
      </c>
      <c r="U168">
        <f>vlookup(B168,'Pivot Table 2'!$A$1:$D$177,4,FALSE)</f>
        <v>0</v>
      </c>
    </row>
    <row r="169">
      <c r="A169" s="4">
        <v>41736.0</v>
      </c>
      <c r="B169" s="5">
        <v>47.0</v>
      </c>
      <c r="C169" s="5">
        <v>14.0</v>
      </c>
      <c r="D169" s="5" t="s">
        <v>28</v>
      </c>
      <c r="E169" s="5" t="s">
        <v>24</v>
      </c>
      <c r="F169" s="5" t="s">
        <v>37</v>
      </c>
      <c r="G169" s="5">
        <v>8.0</v>
      </c>
      <c r="H169" s="5">
        <v>0.02308</v>
      </c>
      <c r="I169" s="5">
        <v>1.0</v>
      </c>
      <c r="J169" s="5" t="s">
        <v>28</v>
      </c>
      <c r="K169" s="5" t="s">
        <v>29</v>
      </c>
      <c r="L169" s="5" t="s">
        <v>29</v>
      </c>
      <c r="M169" s="5" t="s">
        <v>29</v>
      </c>
      <c r="N169" s="5" t="s">
        <v>29</v>
      </c>
      <c r="O169" s="5" t="str">
        <f t="shared" si="1"/>
        <v>n</v>
      </c>
      <c r="P169" s="5">
        <v>1.0</v>
      </c>
      <c r="Q169" s="7">
        <f t="shared" si="17"/>
        <v>0</v>
      </c>
      <c r="R169" s="5" t="s">
        <v>58</v>
      </c>
      <c r="S169">
        <f>vlookup(B169,'Pivot Table 2'!$A$1:$D$177,2,FALSE)</f>
        <v>0</v>
      </c>
      <c r="T169">
        <f>vlookup(B169,'Pivot Table 2'!$A$1:$D$177,3,FALSE)</f>
        <v>0</v>
      </c>
      <c r="U169">
        <f>vlookup(B169,'Pivot Table 2'!$A$1:$D$177,4,FALSE)</f>
        <v>0</v>
      </c>
    </row>
    <row r="170">
      <c r="A170" s="4">
        <v>41736.0</v>
      </c>
      <c r="B170" s="5">
        <v>49.0</v>
      </c>
      <c r="C170" s="5">
        <v>14.0</v>
      </c>
      <c r="D170" s="5" t="s">
        <v>39</v>
      </c>
      <c r="E170" s="5" t="s">
        <v>24</v>
      </c>
      <c r="F170" s="5" t="s">
        <v>25</v>
      </c>
      <c r="G170" s="5">
        <v>9.0</v>
      </c>
      <c r="H170" s="5">
        <v>0.02586</v>
      </c>
      <c r="I170" s="5" t="s">
        <v>27</v>
      </c>
      <c r="J170" s="5" t="s">
        <v>28</v>
      </c>
      <c r="K170" s="5" t="s">
        <v>29</v>
      </c>
      <c r="L170" s="5" t="s">
        <v>29</v>
      </c>
      <c r="M170" s="5" t="s">
        <v>29</v>
      </c>
      <c r="N170" s="5" t="s">
        <v>29</v>
      </c>
      <c r="O170" s="5" t="str">
        <f t="shared" si="1"/>
        <v>n</v>
      </c>
      <c r="P170" s="5">
        <v>1.0</v>
      </c>
      <c r="Q170" s="7">
        <f t="shared" si="17"/>
        <v>0</v>
      </c>
      <c r="R170" s="5" t="s">
        <v>63</v>
      </c>
      <c r="S170">
        <f>vlookup(B170,'Pivot Table 2'!$A$1:$D$177,2,FALSE)</f>
        <v>0</v>
      </c>
      <c r="T170">
        <f>vlookup(B170,'Pivot Table 2'!$A$1:$D$177,3,FALSE)</f>
        <v>0</v>
      </c>
      <c r="U170">
        <f>vlookup(B170,'Pivot Table 2'!$A$1:$D$177,4,FALSE)</f>
        <v>0</v>
      </c>
    </row>
    <row r="171">
      <c r="A171" s="4">
        <v>41739.0</v>
      </c>
      <c r="B171" s="5">
        <v>67.0</v>
      </c>
      <c r="C171" s="5">
        <v>35.0</v>
      </c>
      <c r="D171" s="5" t="s">
        <v>28</v>
      </c>
      <c r="E171" s="5" t="s">
        <v>24</v>
      </c>
      <c r="F171" s="5" t="s">
        <v>37</v>
      </c>
      <c r="G171" s="5" t="s">
        <v>24</v>
      </c>
      <c r="H171" s="5">
        <v>0.02836</v>
      </c>
      <c r="I171" s="5" t="s">
        <v>27</v>
      </c>
      <c r="J171" s="5" t="s">
        <v>28</v>
      </c>
      <c r="K171" s="5" t="s">
        <v>29</v>
      </c>
      <c r="L171" s="5" t="s">
        <v>29</v>
      </c>
      <c r="M171" s="5" t="s">
        <v>29</v>
      </c>
      <c r="N171" s="5" t="s">
        <v>29</v>
      </c>
      <c r="O171" s="5" t="str">
        <f t="shared" si="1"/>
        <v>n</v>
      </c>
      <c r="P171" s="5">
        <v>1.0</v>
      </c>
      <c r="Q171" s="7">
        <f t="shared" si="17"/>
        <v>0</v>
      </c>
      <c r="R171" s="5" t="s">
        <v>74</v>
      </c>
      <c r="S171">
        <f>vlookup(B171,'Pivot Table 2'!$A$1:$D$177,2,FALSE)</f>
        <v>0</v>
      </c>
      <c r="T171">
        <f>vlookup(B171,'Pivot Table 2'!$A$1:$D$177,3,FALSE)</f>
        <v>0</v>
      </c>
      <c r="U171">
        <f>vlookup(B171,'Pivot Table 2'!$A$1:$D$177,4,FALSE)</f>
        <v>0</v>
      </c>
    </row>
    <row r="172" hidden="1">
      <c r="A172" s="4">
        <v>41789.0</v>
      </c>
      <c r="B172" s="5">
        <v>183.0</v>
      </c>
      <c r="C172" s="5">
        <v>27.0</v>
      </c>
      <c r="D172" s="5" t="s">
        <v>28</v>
      </c>
      <c r="E172" s="5" t="s">
        <v>24</v>
      </c>
      <c r="F172" s="5" t="s">
        <v>37</v>
      </c>
      <c r="G172" s="5" t="s">
        <v>24</v>
      </c>
      <c r="H172" s="5">
        <v>0.01459</v>
      </c>
      <c r="I172" s="5">
        <v>1.0</v>
      </c>
      <c r="J172" s="5" t="s">
        <v>28</v>
      </c>
      <c r="K172" s="5" t="s">
        <v>36</v>
      </c>
      <c r="L172" s="5" t="s">
        <v>29</v>
      </c>
      <c r="M172" s="5" t="s">
        <v>29</v>
      </c>
      <c r="N172" s="13"/>
      <c r="O172" s="5" t="str">
        <f t="shared" si="1"/>
        <v>y</v>
      </c>
      <c r="P172" s="5">
        <v>0.0</v>
      </c>
      <c r="Q172" s="7">
        <f t="shared" ref="Q172:Q175" si="18">countif(K172:O172,"y")</f>
        <v>2</v>
      </c>
      <c r="R172" s="7"/>
      <c r="S172">
        <f>vlookup(B172,'Pivot Table 2'!$A$1:$D$177,2,FALSE)</f>
        <v>419.8080877</v>
      </c>
      <c r="T172">
        <f>vlookup(B172,'Pivot Table 2'!$A$1:$D$177,3,FALSE)</f>
        <v>2.623050801</v>
      </c>
      <c r="U172">
        <f>vlookup(B172,'Pivot Table 2'!$A$1:$D$177,4,FALSE)</f>
        <v>1</v>
      </c>
    </row>
    <row r="173" hidden="1">
      <c r="A173" s="4">
        <v>41789.0</v>
      </c>
      <c r="B173" s="5">
        <v>184.0</v>
      </c>
      <c r="C173" s="5">
        <v>27.0</v>
      </c>
      <c r="D173" s="5" t="s">
        <v>39</v>
      </c>
      <c r="E173" s="5" t="s">
        <v>30</v>
      </c>
      <c r="F173" s="5" t="s">
        <v>26</v>
      </c>
      <c r="G173" s="5" t="s">
        <v>24</v>
      </c>
      <c r="H173" s="5">
        <v>0.01622</v>
      </c>
      <c r="I173" s="5">
        <v>1.0</v>
      </c>
      <c r="J173" s="5" t="s">
        <v>28</v>
      </c>
      <c r="K173" s="5" t="s">
        <v>36</v>
      </c>
      <c r="L173" s="5" t="s">
        <v>29</v>
      </c>
      <c r="M173" s="5" t="s">
        <v>29</v>
      </c>
      <c r="N173" s="13"/>
      <c r="O173" s="5" t="str">
        <f t="shared" si="1"/>
        <v>y</v>
      </c>
      <c r="P173" s="5">
        <v>0.0</v>
      </c>
      <c r="Q173" s="7">
        <f t="shared" si="18"/>
        <v>2</v>
      </c>
      <c r="R173" s="5"/>
      <c r="S173">
        <f>vlookup(B173,'Pivot Table 2'!$A$1:$D$177,2,FALSE)</f>
        <v>377.6202219</v>
      </c>
      <c r="T173">
        <f>vlookup(B173,'Pivot Table 2'!$A$1:$D$177,3,FALSE)</f>
        <v>2.577055243</v>
      </c>
      <c r="U173">
        <f>vlookup(B173,'Pivot Table 2'!$A$1:$D$177,4,FALSE)</f>
        <v>2</v>
      </c>
    </row>
    <row r="174" hidden="1">
      <c r="A174" s="4">
        <v>41794.0</v>
      </c>
      <c r="B174" s="5">
        <v>236.0</v>
      </c>
      <c r="C174" s="5">
        <v>39.0</v>
      </c>
      <c r="D174" s="5" t="s">
        <v>28</v>
      </c>
      <c r="E174" s="5" t="s">
        <v>24</v>
      </c>
      <c r="F174" s="5" t="s">
        <v>37</v>
      </c>
      <c r="G174" s="5">
        <v>9.0</v>
      </c>
      <c r="H174" s="5">
        <v>0.05049</v>
      </c>
      <c r="I174" s="5" t="s">
        <v>27</v>
      </c>
      <c r="J174" s="5" t="s">
        <v>28</v>
      </c>
      <c r="K174" s="5" t="s">
        <v>36</v>
      </c>
      <c r="L174" s="5" t="s">
        <v>29</v>
      </c>
      <c r="M174" s="5" t="s">
        <v>36</v>
      </c>
      <c r="N174" s="5" t="s">
        <v>36</v>
      </c>
      <c r="O174" s="5" t="str">
        <f t="shared" si="1"/>
        <v>#N/A</v>
      </c>
      <c r="P174" s="5">
        <v>0.0</v>
      </c>
      <c r="Q174" s="7">
        <f t="shared" si="18"/>
        <v>3</v>
      </c>
      <c r="R174" s="7"/>
      <c r="S174" t="str">
        <f>vlookup(B174,'Pivot Table 2'!$A$1:$D$177,2,FALSE)</f>
        <v>#N/A</v>
      </c>
      <c r="T174" t="str">
        <f>vlookup(B174,'Pivot Table 2'!$A$1:$D$177,3,FALSE)</f>
        <v>#N/A</v>
      </c>
      <c r="U174" t="str">
        <f>vlookup(B174,'Pivot Table 2'!$A$1:$D$177,4,FALSE)</f>
        <v>#N/A</v>
      </c>
    </row>
    <row r="175" hidden="1">
      <c r="A175" s="4">
        <v>41789.0</v>
      </c>
      <c r="B175" s="5">
        <v>193.0</v>
      </c>
      <c r="C175" s="5">
        <v>24.0</v>
      </c>
      <c r="D175" s="5" t="s">
        <v>103</v>
      </c>
      <c r="E175" s="5" t="s">
        <v>24</v>
      </c>
      <c r="F175" s="5" t="s">
        <v>37</v>
      </c>
      <c r="G175" s="5" t="s">
        <v>24</v>
      </c>
      <c r="H175" s="5">
        <v>0.03712</v>
      </c>
      <c r="I175" s="5" t="s">
        <v>27</v>
      </c>
      <c r="J175" s="5" t="s">
        <v>28</v>
      </c>
      <c r="K175" s="12" t="s">
        <v>66</v>
      </c>
      <c r="L175" s="5" t="s">
        <v>29</v>
      </c>
      <c r="M175" s="5" t="s">
        <v>29</v>
      </c>
      <c r="N175" s="5" t="s">
        <v>29</v>
      </c>
      <c r="O175" s="5" t="str">
        <f t="shared" si="1"/>
        <v>y</v>
      </c>
      <c r="P175" s="5">
        <v>0.0</v>
      </c>
      <c r="Q175" s="7">
        <f t="shared" si="18"/>
        <v>1</v>
      </c>
      <c r="R175" s="5"/>
      <c r="S175">
        <f>vlookup(B175,'Pivot Table 2'!$A$1:$D$177,2,FALSE)</f>
        <v>1072.535022</v>
      </c>
      <c r="T175">
        <f>vlookup(B175,'Pivot Table 2'!$A$1:$D$177,3,FALSE)</f>
        <v>3.030411482</v>
      </c>
      <c r="U175">
        <f>vlookup(B175,'Pivot Table 2'!$A$1:$D$177,4,FALSE)</f>
        <v>3</v>
      </c>
    </row>
    <row r="176">
      <c r="A176" s="4">
        <v>41747.0</v>
      </c>
      <c r="B176" s="5">
        <v>102.0</v>
      </c>
      <c r="C176" s="5">
        <v>11.0</v>
      </c>
      <c r="D176" s="5" t="s">
        <v>28</v>
      </c>
      <c r="E176" s="5" t="s">
        <v>24</v>
      </c>
      <c r="F176" s="5" t="s">
        <v>26</v>
      </c>
      <c r="G176" s="5" t="s">
        <v>24</v>
      </c>
      <c r="H176" s="5">
        <v>0.02455</v>
      </c>
      <c r="I176" s="5" t="s">
        <v>27</v>
      </c>
      <c r="J176" s="5" t="s">
        <v>28</v>
      </c>
      <c r="K176" s="5" t="s">
        <v>29</v>
      </c>
      <c r="L176" s="5" t="s">
        <v>29</v>
      </c>
      <c r="M176" s="5" t="s">
        <v>29</v>
      </c>
      <c r="N176" s="5" t="s">
        <v>29</v>
      </c>
      <c r="O176" s="5" t="str">
        <f t="shared" si="1"/>
        <v>n</v>
      </c>
      <c r="P176" s="5">
        <v>1.0</v>
      </c>
      <c r="Q176" s="7">
        <f t="shared" ref="Q176:Q177" si="19">countif(K176:O176,"y")-countif(L176,"y")</f>
        <v>0</v>
      </c>
      <c r="R176" s="7"/>
      <c r="S176">
        <f>vlookup(B176,'Pivot Table 2'!$A$1:$D$177,2,FALSE)</f>
        <v>0</v>
      </c>
      <c r="T176">
        <f>vlookup(B176,'Pivot Table 2'!$A$1:$D$177,3,FALSE)</f>
        <v>0</v>
      </c>
      <c r="U176">
        <f>vlookup(B176,'Pivot Table 2'!$A$1:$D$177,4,FALSE)</f>
        <v>0</v>
      </c>
    </row>
    <row r="177">
      <c r="A177" s="4">
        <v>41786.0</v>
      </c>
      <c r="B177" s="5">
        <v>140.0</v>
      </c>
      <c r="C177" s="5">
        <v>15.0</v>
      </c>
      <c r="D177" s="5" t="s">
        <v>39</v>
      </c>
      <c r="E177" s="5" t="s">
        <v>56</v>
      </c>
      <c r="F177" s="5" t="s">
        <v>25</v>
      </c>
      <c r="G177" s="5" t="s">
        <v>24</v>
      </c>
      <c r="H177" s="5">
        <v>0.01982</v>
      </c>
      <c r="I177" s="5">
        <v>1.0</v>
      </c>
      <c r="J177" s="5" t="s">
        <v>28</v>
      </c>
      <c r="K177" s="5" t="s">
        <v>29</v>
      </c>
      <c r="L177" s="5" t="s">
        <v>29</v>
      </c>
      <c r="M177" s="5" t="s">
        <v>29</v>
      </c>
      <c r="N177" s="5" t="s">
        <v>29</v>
      </c>
      <c r="O177" s="5" t="str">
        <f t="shared" si="1"/>
        <v>n</v>
      </c>
      <c r="P177" s="5">
        <v>1.0</v>
      </c>
      <c r="Q177" s="7">
        <f t="shared" si="19"/>
        <v>0</v>
      </c>
      <c r="R177" s="5" t="s">
        <v>89</v>
      </c>
      <c r="S177">
        <f>vlookup(B177,'Pivot Table 2'!$A$1:$D$177,2,FALSE)</f>
        <v>0</v>
      </c>
      <c r="T177">
        <f>vlookup(B177,'Pivot Table 2'!$A$1:$D$177,3,FALSE)</f>
        <v>0</v>
      </c>
      <c r="U177">
        <f>vlookup(B177,'Pivot Table 2'!$A$1:$D$177,4,FALSE)</f>
        <v>0</v>
      </c>
    </row>
    <row r="178" hidden="1">
      <c r="A178" s="4">
        <v>41736.0</v>
      </c>
      <c r="B178" s="5">
        <v>54.0</v>
      </c>
      <c r="C178" s="5">
        <v>14.0</v>
      </c>
      <c r="D178" s="5" t="s">
        <v>39</v>
      </c>
      <c r="E178" s="5" t="s">
        <v>24</v>
      </c>
      <c r="F178" s="5" t="s">
        <v>37</v>
      </c>
      <c r="G178" s="5">
        <v>8.0</v>
      </c>
      <c r="H178" s="5">
        <v>0.01654</v>
      </c>
      <c r="I178" s="5">
        <v>1.0</v>
      </c>
      <c r="J178" s="5" t="s">
        <v>28</v>
      </c>
      <c r="K178" s="5" t="s">
        <v>29</v>
      </c>
      <c r="L178" s="12" t="s">
        <v>66</v>
      </c>
      <c r="M178" s="5" t="s">
        <v>29</v>
      </c>
      <c r="N178" s="5" t="s">
        <v>29</v>
      </c>
      <c r="O178" s="5" t="str">
        <f t="shared" si="1"/>
        <v>n</v>
      </c>
      <c r="P178" s="5">
        <v>0.0</v>
      </c>
      <c r="Q178" s="7">
        <f>countif(K178:O178,"y")</f>
        <v>0</v>
      </c>
      <c r="R178" s="7"/>
      <c r="S178">
        <f>vlookup(B178,'Pivot Table 2'!$A$1:$D$177,2,FALSE)</f>
        <v>0</v>
      </c>
      <c r="T178">
        <f>vlookup(B178,'Pivot Table 2'!$A$1:$D$177,3,FALSE)</f>
        <v>0</v>
      </c>
      <c r="U178">
        <f>vlookup(B178,'Pivot Table 2'!$A$1:$D$177,4,FALSE)</f>
        <v>0</v>
      </c>
    </row>
  </sheetData>
  <autoFilter ref="$A$1:$AC$178">
    <filterColumn colId="15">
      <filters>
        <filter val="1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5" max="15" width="2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11</v>
      </c>
      <c r="L1" s="3" t="s">
        <v>13</v>
      </c>
      <c r="M1" s="3" t="s">
        <v>14</v>
      </c>
      <c r="N1" s="3" t="s">
        <v>16</v>
      </c>
      <c r="O1" s="1" t="s">
        <v>18</v>
      </c>
    </row>
    <row r="2">
      <c r="A2" s="4">
        <v>41729.0</v>
      </c>
      <c r="B2" s="5">
        <v>13.0</v>
      </c>
      <c r="C2" s="5">
        <v>2.0</v>
      </c>
      <c r="D2" s="5" t="s">
        <v>23</v>
      </c>
      <c r="E2" s="5" t="s">
        <v>24</v>
      </c>
      <c r="F2" s="5" t="s">
        <v>26</v>
      </c>
      <c r="G2" s="5">
        <v>4.0</v>
      </c>
      <c r="H2" s="5">
        <v>0.01759</v>
      </c>
      <c r="I2" s="5">
        <v>1.0</v>
      </c>
      <c r="J2" s="5" t="s">
        <v>28</v>
      </c>
      <c r="K2" s="5" t="s">
        <v>29</v>
      </c>
      <c r="L2" s="5" t="s">
        <v>29</v>
      </c>
      <c r="M2" s="5" t="s">
        <v>29</v>
      </c>
      <c r="N2" s="5" t="s">
        <v>29</v>
      </c>
      <c r="O2" s="7"/>
    </row>
    <row r="3">
      <c r="A3" s="4">
        <v>41729.0</v>
      </c>
      <c r="B3" s="5">
        <v>14.0</v>
      </c>
      <c r="C3" s="5">
        <v>2.0</v>
      </c>
      <c r="D3" s="5" t="s">
        <v>23</v>
      </c>
      <c r="E3" s="5" t="s">
        <v>24</v>
      </c>
      <c r="F3" s="5" t="s">
        <v>34</v>
      </c>
      <c r="G3" s="5">
        <v>8.0</v>
      </c>
      <c r="H3" s="5">
        <v>0.01342</v>
      </c>
      <c r="I3" s="5">
        <v>1.0</v>
      </c>
      <c r="J3" s="5" t="s">
        <v>28</v>
      </c>
      <c r="K3" s="5" t="s">
        <v>29</v>
      </c>
      <c r="L3" s="5" t="s">
        <v>29</v>
      </c>
      <c r="M3" s="5" t="s">
        <v>29</v>
      </c>
      <c r="N3" s="5" t="s">
        <v>29</v>
      </c>
      <c r="O3" s="5"/>
    </row>
    <row r="4">
      <c r="A4" s="4">
        <v>41729.0</v>
      </c>
      <c r="B4" s="5">
        <v>15.0</v>
      </c>
      <c r="C4" s="5">
        <v>3.0</v>
      </c>
      <c r="D4" s="5" t="s">
        <v>23</v>
      </c>
      <c r="E4" s="5" t="s">
        <v>24</v>
      </c>
      <c r="F4" s="5" t="s">
        <v>37</v>
      </c>
      <c r="G4" s="5">
        <v>9.0</v>
      </c>
      <c r="H4" s="5">
        <v>0.02168</v>
      </c>
      <c r="I4" s="5" t="s">
        <v>38</v>
      </c>
      <c r="J4" s="5" t="s">
        <v>28</v>
      </c>
      <c r="K4" s="5" t="s">
        <v>36</v>
      </c>
      <c r="L4" s="5" t="s">
        <v>29</v>
      </c>
      <c r="M4" s="5" t="s">
        <v>29</v>
      </c>
      <c r="N4" s="5" t="s">
        <v>29</v>
      </c>
      <c r="O4" s="7"/>
    </row>
    <row r="5">
      <c r="A5" s="4">
        <v>41729.0</v>
      </c>
      <c r="B5" s="5">
        <v>16.0</v>
      </c>
      <c r="C5" s="5">
        <v>1.0</v>
      </c>
      <c r="D5" s="5" t="s">
        <v>23</v>
      </c>
      <c r="E5" s="5" t="s">
        <v>24</v>
      </c>
      <c r="F5" s="5" t="s">
        <v>25</v>
      </c>
      <c r="G5" s="5">
        <v>6.0</v>
      </c>
      <c r="H5" s="5">
        <v>0.01678</v>
      </c>
      <c r="I5" s="5" t="s">
        <v>27</v>
      </c>
      <c r="J5" s="5" t="s">
        <v>28</v>
      </c>
      <c r="K5" s="5" t="s">
        <v>29</v>
      </c>
      <c r="L5" s="5" t="s">
        <v>29</v>
      </c>
      <c r="M5" s="5" t="s">
        <v>29</v>
      </c>
      <c r="N5" s="5" t="s">
        <v>29</v>
      </c>
      <c r="O5" s="5"/>
    </row>
    <row r="6">
      <c r="A6" s="4">
        <v>41729.0</v>
      </c>
      <c r="B6" s="5">
        <v>21.0</v>
      </c>
      <c r="C6" s="5" t="s">
        <v>24</v>
      </c>
      <c r="D6" s="5" t="s">
        <v>39</v>
      </c>
      <c r="E6" s="5" t="s">
        <v>30</v>
      </c>
      <c r="F6" s="5" t="s">
        <v>25</v>
      </c>
      <c r="G6" s="5">
        <v>1.0</v>
      </c>
      <c r="H6" s="5">
        <v>0.00669</v>
      </c>
      <c r="I6" s="5">
        <v>1.0</v>
      </c>
      <c r="J6" s="5" t="s">
        <v>28</v>
      </c>
      <c r="K6" s="5" t="s">
        <v>36</v>
      </c>
      <c r="L6" s="5" t="s">
        <v>36</v>
      </c>
      <c r="M6" s="5" t="s">
        <v>36</v>
      </c>
      <c r="N6" s="5" t="s">
        <v>29</v>
      </c>
      <c r="O6" s="5" t="s">
        <v>44</v>
      </c>
    </row>
    <row r="7">
      <c r="A7" s="4">
        <v>41729.0</v>
      </c>
      <c r="B7" s="5">
        <v>22.0</v>
      </c>
      <c r="C7" s="5" t="s">
        <v>24</v>
      </c>
      <c r="D7" s="5" t="s">
        <v>39</v>
      </c>
      <c r="E7" s="5" t="s">
        <v>30</v>
      </c>
      <c r="F7" s="5" t="s">
        <v>34</v>
      </c>
      <c r="G7" s="5">
        <v>7.0</v>
      </c>
      <c r="H7" s="5">
        <v>0.02553</v>
      </c>
      <c r="I7" s="5">
        <v>1.0</v>
      </c>
      <c r="J7" s="5" t="s">
        <v>28</v>
      </c>
      <c r="K7" s="5" t="s">
        <v>36</v>
      </c>
      <c r="L7" s="5" t="s">
        <v>36</v>
      </c>
      <c r="M7" s="5" t="s">
        <v>36</v>
      </c>
      <c r="N7" s="5" t="s">
        <v>29</v>
      </c>
      <c r="O7" s="5" t="s">
        <v>42</v>
      </c>
    </row>
    <row r="8">
      <c r="A8" s="4">
        <v>41729.0</v>
      </c>
      <c r="B8" s="5">
        <v>23.0</v>
      </c>
      <c r="C8" s="5" t="s">
        <v>24</v>
      </c>
      <c r="D8" s="5" t="s">
        <v>39</v>
      </c>
      <c r="E8" s="5" t="s">
        <v>30</v>
      </c>
      <c r="F8" s="5" t="s">
        <v>26</v>
      </c>
      <c r="G8" s="5">
        <v>4.0</v>
      </c>
      <c r="H8" s="5">
        <v>0.02866</v>
      </c>
      <c r="I8" s="5">
        <v>1.0</v>
      </c>
      <c r="J8" s="5" t="s">
        <v>28</v>
      </c>
      <c r="K8" s="5" t="s">
        <v>29</v>
      </c>
      <c r="L8" s="5" t="s">
        <v>29</v>
      </c>
      <c r="M8" s="5" t="s">
        <v>29</v>
      </c>
      <c r="N8" s="5" t="s">
        <v>36</v>
      </c>
      <c r="O8" s="5" t="s">
        <v>45</v>
      </c>
    </row>
    <row r="9">
      <c r="A9" s="4">
        <v>41729.0</v>
      </c>
      <c r="B9" s="5">
        <v>25.0</v>
      </c>
      <c r="C9" s="5">
        <v>5.0</v>
      </c>
      <c r="D9" s="5" t="s">
        <v>39</v>
      </c>
      <c r="E9" s="5" t="s">
        <v>30</v>
      </c>
      <c r="F9" s="5" t="s">
        <v>34</v>
      </c>
      <c r="G9" s="5">
        <v>6.0</v>
      </c>
      <c r="H9" s="5">
        <v>0.01123</v>
      </c>
      <c r="I9" s="5">
        <v>1.0</v>
      </c>
      <c r="J9" s="5" t="s">
        <v>28</v>
      </c>
      <c r="K9" s="5" t="s">
        <v>36</v>
      </c>
      <c r="L9" s="5" t="s">
        <v>29</v>
      </c>
      <c r="M9" s="5" t="s">
        <v>29</v>
      </c>
      <c r="N9" s="5" t="s">
        <v>29</v>
      </c>
      <c r="O9" s="7"/>
    </row>
    <row r="10">
      <c r="A10" s="4">
        <v>41729.0</v>
      </c>
      <c r="B10" s="5">
        <v>27.0</v>
      </c>
      <c r="C10" s="5">
        <v>5.0</v>
      </c>
      <c r="D10" s="5" t="s">
        <v>39</v>
      </c>
      <c r="E10" s="5" t="s">
        <v>30</v>
      </c>
      <c r="F10" s="5" t="s">
        <v>26</v>
      </c>
      <c r="G10" s="5">
        <v>4.0</v>
      </c>
      <c r="H10" s="5">
        <v>0.01192</v>
      </c>
      <c r="I10" s="5" t="s">
        <v>46</v>
      </c>
      <c r="J10" s="5" t="s">
        <v>28</v>
      </c>
      <c r="K10" s="5" t="s">
        <v>36</v>
      </c>
      <c r="L10" s="5" t="s">
        <v>36</v>
      </c>
      <c r="M10" s="5" t="s">
        <v>29</v>
      </c>
      <c r="N10" s="5" t="s">
        <v>29</v>
      </c>
      <c r="O10" s="7"/>
    </row>
    <row r="11">
      <c r="A11" s="4">
        <v>41729.0</v>
      </c>
      <c r="B11" s="5">
        <v>28.0</v>
      </c>
      <c r="C11" s="5">
        <v>5.0</v>
      </c>
      <c r="D11" s="5" t="s">
        <v>39</v>
      </c>
      <c r="E11" s="5" t="s">
        <v>30</v>
      </c>
      <c r="F11" s="5" t="s">
        <v>25</v>
      </c>
      <c r="G11" s="5">
        <v>6.0</v>
      </c>
      <c r="H11" s="5">
        <v>0.02158</v>
      </c>
      <c r="I11" s="5" t="s">
        <v>48</v>
      </c>
      <c r="J11" s="5" t="s">
        <v>28</v>
      </c>
      <c r="K11" s="5" t="s">
        <v>36</v>
      </c>
      <c r="L11" s="5" t="s">
        <v>29</v>
      </c>
      <c r="M11" s="5" t="s">
        <v>29</v>
      </c>
      <c r="N11" s="5" t="s">
        <v>36</v>
      </c>
      <c r="O11" s="5" t="s">
        <v>49</v>
      </c>
    </row>
    <row r="12">
      <c r="A12" s="4">
        <v>41729.0</v>
      </c>
      <c r="B12" s="5">
        <v>29.0</v>
      </c>
      <c r="C12" s="5">
        <v>2.0</v>
      </c>
      <c r="D12" s="5" t="s">
        <v>39</v>
      </c>
      <c r="E12" s="5" t="s">
        <v>40</v>
      </c>
      <c r="F12" s="5" t="s">
        <v>25</v>
      </c>
      <c r="G12" s="5">
        <v>7.0</v>
      </c>
      <c r="H12" s="5">
        <v>0.01955</v>
      </c>
      <c r="I12" s="5">
        <v>1.0</v>
      </c>
      <c r="J12" s="5" t="s">
        <v>28</v>
      </c>
      <c r="K12" s="5" t="s">
        <v>36</v>
      </c>
      <c r="L12" s="5" t="s">
        <v>29</v>
      </c>
      <c r="M12" s="5" t="s">
        <v>29</v>
      </c>
      <c r="N12" s="5" t="s">
        <v>29</v>
      </c>
      <c r="O12" s="5" t="s">
        <v>41</v>
      </c>
    </row>
    <row r="13">
      <c r="A13" s="4">
        <v>41729.0</v>
      </c>
      <c r="B13" s="5">
        <v>30.0</v>
      </c>
      <c r="C13" s="5">
        <v>2.0</v>
      </c>
      <c r="D13" s="5" t="s">
        <v>39</v>
      </c>
      <c r="E13" s="5" t="s">
        <v>40</v>
      </c>
      <c r="F13" s="5" t="s">
        <v>37</v>
      </c>
      <c r="G13" s="5">
        <v>9.0</v>
      </c>
      <c r="H13" s="5">
        <v>0.01416</v>
      </c>
      <c r="I13" s="5">
        <v>1.0</v>
      </c>
      <c r="J13" s="5" t="s">
        <v>28</v>
      </c>
      <c r="K13" s="5" t="s">
        <v>29</v>
      </c>
      <c r="L13" s="5" t="s">
        <v>29</v>
      </c>
      <c r="M13" s="5" t="s">
        <v>29</v>
      </c>
      <c r="N13" s="5" t="s">
        <v>29</v>
      </c>
      <c r="O13" s="7"/>
    </row>
    <row r="14">
      <c r="A14" s="4">
        <v>41729.0</v>
      </c>
      <c r="B14" s="5">
        <v>31.0</v>
      </c>
      <c r="C14" s="5">
        <v>31.0</v>
      </c>
      <c r="D14" s="5" t="s">
        <v>50</v>
      </c>
      <c r="E14" s="5" t="s">
        <v>50</v>
      </c>
      <c r="F14" s="5" t="s">
        <v>37</v>
      </c>
      <c r="G14" s="5">
        <v>7.0</v>
      </c>
      <c r="H14" s="5">
        <v>0.01962</v>
      </c>
      <c r="I14" s="5">
        <v>1.0</v>
      </c>
      <c r="J14" s="5" t="s">
        <v>28</v>
      </c>
      <c r="K14" s="5" t="s">
        <v>36</v>
      </c>
      <c r="L14" s="5" t="s">
        <v>29</v>
      </c>
      <c r="M14" s="5" t="s">
        <v>29</v>
      </c>
      <c r="N14" s="5" t="s">
        <v>29</v>
      </c>
      <c r="O14" s="5" t="s">
        <v>52</v>
      </c>
    </row>
    <row r="15">
      <c r="A15" s="4">
        <v>41729.0</v>
      </c>
      <c r="B15" s="5">
        <v>34.0</v>
      </c>
      <c r="C15" s="5">
        <v>14.0</v>
      </c>
      <c r="D15" s="5" t="s">
        <v>39</v>
      </c>
      <c r="E15" s="5" t="s">
        <v>40</v>
      </c>
      <c r="F15" s="5" t="s">
        <v>26</v>
      </c>
      <c r="G15" s="5">
        <v>2.0</v>
      </c>
      <c r="H15" s="5">
        <v>0.01368</v>
      </c>
      <c r="I15" s="5">
        <v>1.0</v>
      </c>
      <c r="J15" s="5" t="s">
        <v>28</v>
      </c>
      <c r="K15" s="5" t="s">
        <v>29</v>
      </c>
      <c r="L15" s="5" t="s">
        <v>29</v>
      </c>
      <c r="M15" s="5" t="s">
        <v>29</v>
      </c>
      <c r="N15" s="5" t="s">
        <v>36</v>
      </c>
      <c r="O15" s="5" t="s">
        <v>54</v>
      </c>
    </row>
    <row r="16">
      <c r="A16" s="4">
        <v>41729.0</v>
      </c>
      <c r="B16" s="5">
        <v>35.0</v>
      </c>
      <c r="C16" s="5">
        <v>26.0</v>
      </c>
      <c r="D16" s="5" t="s">
        <v>39</v>
      </c>
      <c r="E16" s="5" t="s">
        <v>40</v>
      </c>
      <c r="F16" s="5" t="s">
        <v>34</v>
      </c>
      <c r="G16" s="5">
        <v>6.0</v>
      </c>
      <c r="H16" s="5">
        <v>0.0228</v>
      </c>
      <c r="I16" s="5">
        <v>1.0</v>
      </c>
      <c r="J16" s="5" t="s">
        <v>28</v>
      </c>
      <c r="K16" s="5" t="s">
        <v>29</v>
      </c>
      <c r="L16" s="5" t="s">
        <v>29</v>
      </c>
      <c r="M16" s="5" t="s">
        <v>29</v>
      </c>
      <c r="N16" s="5" t="s">
        <v>29</v>
      </c>
      <c r="O16" s="5" t="s">
        <v>55</v>
      </c>
    </row>
    <row r="17">
      <c r="A17" s="4">
        <v>41732.0</v>
      </c>
      <c r="B17" s="5">
        <v>37.0</v>
      </c>
      <c r="C17" s="5">
        <v>26.0</v>
      </c>
      <c r="D17" s="5" t="s">
        <v>28</v>
      </c>
      <c r="E17" s="5" t="s">
        <v>24</v>
      </c>
      <c r="F17" s="5" t="s">
        <v>26</v>
      </c>
      <c r="G17" s="5">
        <v>5.0</v>
      </c>
      <c r="H17" s="5">
        <v>0.02449</v>
      </c>
      <c r="I17" s="5">
        <v>1.0</v>
      </c>
      <c r="J17" s="5" t="s">
        <v>28</v>
      </c>
      <c r="K17" s="5" t="s">
        <v>36</v>
      </c>
      <c r="L17" s="5" t="s">
        <v>29</v>
      </c>
      <c r="M17" s="5" t="s">
        <v>29</v>
      </c>
      <c r="N17" s="5" t="s">
        <v>29</v>
      </c>
      <c r="O17" s="5" t="s">
        <v>41</v>
      </c>
    </row>
    <row r="18">
      <c r="A18" s="4">
        <v>41732.0</v>
      </c>
      <c r="B18" s="5">
        <v>38.0</v>
      </c>
      <c r="C18" s="5">
        <v>26.0</v>
      </c>
      <c r="D18" s="5" t="s">
        <v>39</v>
      </c>
      <c r="E18" s="5" t="s">
        <v>40</v>
      </c>
      <c r="F18" s="5" t="s">
        <v>37</v>
      </c>
      <c r="G18" s="5">
        <v>4.0</v>
      </c>
      <c r="H18" s="5">
        <v>0.0193</v>
      </c>
      <c r="I18" s="5">
        <v>1.0</v>
      </c>
      <c r="J18" s="5" t="s">
        <v>28</v>
      </c>
      <c r="K18" s="5" t="s">
        <v>36</v>
      </c>
      <c r="L18" s="5" t="s">
        <v>29</v>
      </c>
      <c r="M18" s="5" t="s">
        <v>29</v>
      </c>
      <c r="N18" s="5" t="s">
        <v>29</v>
      </c>
      <c r="O18" s="5" t="s">
        <v>41</v>
      </c>
    </row>
    <row r="19">
      <c r="A19" s="4">
        <v>41732.0</v>
      </c>
      <c r="B19" s="5">
        <v>39.0</v>
      </c>
      <c r="C19" s="5">
        <v>31.0</v>
      </c>
      <c r="D19" s="5" t="s">
        <v>39</v>
      </c>
      <c r="E19" s="5" t="s">
        <v>56</v>
      </c>
      <c r="F19" s="5" t="s">
        <v>26</v>
      </c>
      <c r="G19" s="5">
        <v>7.0</v>
      </c>
      <c r="H19" s="5">
        <v>0.01946</v>
      </c>
      <c r="I19" s="5">
        <v>1.0</v>
      </c>
      <c r="J19" s="5" t="s">
        <v>28</v>
      </c>
      <c r="K19" s="5" t="s">
        <v>29</v>
      </c>
      <c r="L19" s="5" t="s">
        <v>29</v>
      </c>
      <c r="M19" s="5" t="s">
        <v>29</v>
      </c>
      <c r="N19" s="5" t="s">
        <v>29</v>
      </c>
      <c r="O19" s="7"/>
    </row>
    <row r="20">
      <c r="A20" s="4">
        <v>41732.0</v>
      </c>
      <c r="B20" s="5">
        <v>40.0</v>
      </c>
      <c r="C20" s="5">
        <v>26.0</v>
      </c>
      <c r="D20" s="5" t="s">
        <v>39</v>
      </c>
      <c r="E20" s="5" t="s">
        <v>40</v>
      </c>
      <c r="F20" s="5" t="s">
        <v>24</v>
      </c>
      <c r="G20" s="5">
        <v>12.0</v>
      </c>
      <c r="H20" s="5">
        <v>0.03041</v>
      </c>
      <c r="I20" s="5">
        <v>1.0</v>
      </c>
      <c r="J20" s="5" t="s">
        <v>28</v>
      </c>
      <c r="K20" s="5" t="s">
        <v>36</v>
      </c>
      <c r="L20" s="5" t="s">
        <v>29</v>
      </c>
      <c r="M20" s="5" t="s">
        <v>29</v>
      </c>
      <c r="N20" s="5" t="s">
        <v>29</v>
      </c>
      <c r="O20" s="5" t="s">
        <v>41</v>
      </c>
    </row>
    <row r="21">
      <c r="A21" s="4">
        <v>41732.0</v>
      </c>
      <c r="B21" s="5">
        <v>41.0</v>
      </c>
      <c r="C21" s="5">
        <v>31.0</v>
      </c>
      <c r="D21" s="5" t="s">
        <v>28</v>
      </c>
      <c r="E21" s="5" t="s">
        <v>24</v>
      </c>
      <c r="F21" s="5" t="s">
        <v>25</v>
      </c>
      <c r="G21" s="5">
        <v>11.0</v>
      </c>
      <c r="H21" s="5">
        <v>0.01837</v>
      </c>
      <c r="I21" s="5">
        <v>1.0</v>
      </c>
      <c r="J21" s="5" t="s">
        <v>28</v>
      </c>
      <c r="K21" s="5" t="s">
        <v>29</v>
      </c>
      <c r="L21" s="5" t="s">
        <v>29</v>
      </c>
      <c r="M21" s="5" t="s">
        <v>29</v>
      </c>
      <c r="N21" s="5" t="s">
        <v>29</v>
      </c>
      <c r="O21" s="5" t="s">
        <v>58</v>
      </c>
    </row>
    <row r="22">
      <c r="A22" s="4">
        <v>41732.0</v>
      </c>
      <c r="B22" s="5">
        <v>42.0</v>
      </c>
      <c r="C22" s="5">
        <v>31.0</v>
      </c>
      <c r="D22" s="5" t="s">
        <v>28</v>
      </c>
      <c r="E22" s="5" t="s">
        <v>24</v>
      </c>
      <c r="F22" s="5" t="s">
        <v>34</v>
      </c>
      <c r="G22" s="5">
        <v>7.0</v>
      </c>
      <c r="H22" s="5">
        <v>0.01635</v>
      </c>
      <c r="I22" s="5">
        <v>1.0</v>
      </c>
      <c r="J22" s="5" t="s">
        <v>28</v>
      </c>
      <c r="K22" s="5" t="s">
        <v>29</v>
      </c>
      <c r="L22" s="5" t="s">
        <v>29</v>
      </c>
      <c r="M22" s="5" t="s">
        <v>29</v>
      </c>
      <c r="N22" s="5" t="s">
        <v>29</v>
      </c>
      <c r="O22" s="7"/>
    </row>
    <row r="23">
      <c r="A23" s="4">
        <v>41736.0</v>
      </c>
      <c r="B23" s="5">
        <v>43.0</v>
      </c>
      <c r="C23" s="5">
        <v>31.0</v>
      </c>
      <c r="D23" s="5" t="s">
        <v>39</v>
      </c>
      <c r="E23" s="5" t="s">
        <v>24</v>
      </c>
      <c r="F23" s="5" t="s">
        <v>34</v>
      </c>
      <c r="G23" s="5" t="s">
        <v>24</v>
      </c>
      <c r="H23" s="5">
        <v>0.01719</v>
      </c>
      <c r="I23" s="5">
        <v>1.0</v>
      </c>
      <c r="J23" s="5" t="s">
        <v>28</v>
      </c>
      <c r="K23" s="5" t="s">
        <v>29</v>
      </c>
      <c r="L23" s="5" t="s">
        <v>29</v>
      </c>
      <c r="M23" s="5" t="s">
        <v>36</v>
      </c>
      <c r="N23" s="5" t="s">
        <v>29</v>
      </c>
      <c r="O23" s="5" t="s">
        <v>60</v>
      </c>
    </row>
    <row r="24">
      <c r="A24" s="4">
        <v>41736.0</v>
      </c>
      <c r="B24" s="5">
        <v>44.0</v>
      </c>
      <c r="C24" s="5">
        <v>31.0</v>
      </c>
      <c r="D24" s="5" t="s">
        <v>28</v>
      </c>
      <c r="E24" s="5" t="s">
        <v>24</v>
      </c>
      <c r="F24" s="5" t="s">
        <v>26</v>
      </c>
      <c r="G24" s="5">
        <v>12.0</v>
      </c>
      <c r="H24" s="5">
        <v>0.01569</v>
      </c>
      <c r="I24" s="5">
        <v>1.0</v>
      </c>
      <c r="J24" s="5" t="s">
        <v>28</v>
      </c>
      <c r="K24" s="5" t="s">
        <v>29</v>
      </c>
      <c r="L24" s="5" t="s">
        <v>29</v>
      </c>
      <c r="M24" s="5" t="s">
        <v>29</v>
      </c>
      <c r="N24" s="5" t="s">
        <v>36</v>
      </c>
      <c r="O24" s="5" t="s">
        <v>61</v>
      </c>
    </row>
    <row r="25">
      <c r="A25" s="4">
        <v>41736.0</v>
      </c>
      <c r="B25" s="5">
        <v>45.0</v>
      </c>
      <c r="C25" s="5">
        <v>31.0</v>
      </c>
      <c r="D25" s="5" t="s">
        <v>39</v>
      </c>
      <c r="E25" s="5" t="s">
        <v>24</v>
      </c>
      <c r="F25" s="5" t="s">
        <v>37</v>
      </c>
      <c r="G25" s="5">
        <v>11.0</v>
      </c>
      <c r="H25" s="5">
        <v>0.02209</v>
      </c>
      <c r="I25" s="5">
        <v>1.0</v>
      </c>
      <c r="J25" s="5" t="s">
        <v>28</v>
      </c>
      <c r="K25" s="5" t="s">
        <v>29</v>
      </c>
      <c r="L25" s="5" t="s">
        <v>29</v>
      </c>
      <c r="M25" s="5" t="s">
        <v>29</v>
      </c>
      <c r="N25" s="5" t="s">
        <v>29</v>
      </c>
      <c r="O25" s="7"/>
    </row>
    <row r="26">
      <c r="A26" s="4">
        <v>41736.0</v>
      </c>
      <c r="B26" s="5">
        <v>46.0</v>
      </c>
      <c r="C26" s="5">
        <v>31.0</v>
      </c>
      <c r="D26" s="5" t="s">
        <v>39</v>
      </c>
      <c r="E26" s="5" t="s">
        <v>24</v>
      </c>
      <c r="F26" s="5" t="s">
        <v>25</v>
      </c>
      <c r="G26" s="5">
        <v>3.0</v>
      </c>
      <c r="H26" s="5">
        <v>0.01932</v>
      </c>
      <c r="I26" s="5">
        <v>1.0</v>
      </c>
      <c r="J26" s="5" t="s">
        <v>28</v>
      </c>
      <c r="K26" s="5" t="s">
        <v>29</v>
      </c>
      <c r="L26" s="5" t="s">
        <v>29</v>
      </c>
      <c r="M26" s="5" t="s">
        <v>29</v>
      </c>
      <c r="N26" s="5" t="s">
        <v>29</v>
      </c>
      <c r="O26" s="7"/>
    </row>
    <row r="27">
      <c r="A27" s="4">
        <v>41736.0</v>
      </c>
      <c r="B27" s="5">
        <v>47.0</v>
      </c>
      <c r="C27" s="5">
        <v>14.0</v>
      </c>
      <c r="D27" s="5" t="s">
        <v>28</v>
      </c>
      <c r="E27" s="5" t="s">
        <v>24</v>
      </c>
      <c r="F27" s="5" t="s">
        <v>37</v>
      </c>
      <c r="G27" s="5">
        <v>8.0</v>
      </c>
      <c r="H27" s="5">
        <v>0.02308</v>
      </c>
      <c r="I27" s="5">
        <v>1.0</v>
      </c>
      <c r="J27" s="5" t="s">
        <v>28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58</v>
      </c>
    </row>
    <row r="28">
      <c r="A28" s="4">
        <v>41736.0</v>
      </c>
      <c r="B28" s="5">
        <v>49.0</v>
      </c>
      <c r="C28" s="5">
        <v>14.0</v>
      </c>
      <c r="D28" s="5" t="s">
        <v>39</v>
      </c>
      <c r="E28" s="5" t="s">
        <v>24</v>
      </c>
      <c r="F28" s="5" t="s">
        <v>25</v>
      </c>
      <c r="G28" s="5">
        <v>9.0</v>
      </c>
      <c r="H28" s="5">
        <v>0.02586</v>
      </c>
      <c r="I28" s="5" t="s">
        <v>27</v>
      </c>
      <c r="J28" s="5" t="s">
        <v>28</v>
      </c>
      <c r="K28" s="5" t="s">
        <v>29</v>
      </c>
      <c r="L28" s="5" t="s">
        <v>29</v>
      </c>
      <c r="M28" s="5" t="s">
        <v>29</v>
      </c>
      <c r="N28" s="5" t="s">
        <v>29</v>
      </c>
      <c r="O28" s="5" t="s">
        <v>63</v>
      </c>
    </row>
    <row r="29">
      <c r="A29" s="4">
        <v>41736.0</v>
      </c>
      <c r="B29" s="5">
        <v>50.0</v>
      </c>
      <c r="C29" s="5">
        <v>14.0</v>
      </c>
      <c r="D29" s="5" t="s">
        <v>28</v>
      </c>
      <c r="E29" s="5" t="s">
        <v>24</v>
      </c>
      <c r="F29" s="5" t="s">
        <v>25</v>
      </c>
      <c r="G29" s="5">
        <v>7.0</v>
      </c>
      <c r="H29" s="5">
        <v>0.01234</v>
      </c>
      <c r="I29" s="5" t="s">
        <v>65</v>
      </c>
      <c r="J29" s="5" t="s">
        <v>28</v>
      </c>
      <c r="K29" s="5" t="s">
        <v>29</v>
      </c>
      <c r="L29" s="5" t="s">
        <v>29</v>
      </c>
      <c r="M29" s="5" t="s">
        <v>36</v>
      </c>
      <c r="N29" s="5" t="s">
        <v>29</v>
      </c>
      <c r="O29" s="5" t="s">
        <v>58</v>
      </c>
    </row>
    <row r="30">
      <c r="A30" s="4">
        <v>41736.0</v>
      </c>
      <c r="B30" s="5">
        <v>52.0</v>
      </c>
      <c r="C30" s="5">
        <v>26.0</v>
      </c>
      <c r="D30" s="5" t="s">
        <v>28</v>
      </c>
      <c r="E30" s="5" t="s">
        <v>24</v>
      </c>
      <c r="F30" s="5" t="s">
        <v>25</v>
      </c>
      <c r="G30" s="5">
        <v>8.0</v>
      </c>
      <c r="H30" s="5">
        <v>0.03124</v>
      </c>
      <c r="I30" s="5" t="s">
        <v>38</v>
      </c>
      <c r="J30" s="5" t="s">
        <v>28</v>
      </c>
      <c r="K30" s="5" t="s">
        <v>36</v>
      </c>
      <c r="L30" s="5" t="s">
        <v>29</v>
      </c>
      <c r="M30" s="5" t="s">
        <v>29</v>
      </c>
      <c r="N30" s="5" t="s">
        <v>36</v>
      </c>
      <c r="O30" s="5" t="s">
        <v>47</v>
      </c>
    </row>
    <row r="31">
      <c r="A31" s="4">
        <v>41736.0</v>
      </c>
      <c r="B31" s="5">
        <v>54.0</v>
      </c>
      <c r="C31" s="5">
        <v>14.0</v>
      </c>
      <c r="D31" s="5" t="s">
        <v>39</v>
      </c>
      <c r="E31" s="5" t="s">
        <v>24</v>
      </c>
      <c r="F31" s="5" t="s">
        <v>37</v>
      </c>
      <c r="G31" s="5">
        <v>8.0</v>
      </c>
      <c r="H31" s="5">
        <v>0.01654</v>
      </c>
      <c r="I31" s="5">
        <v>1.0</v>
      </c>
      <c r="J31" s="5" t="s">
        <v>28</v>
      </c>
      <c r="K31" s="5" t="s">
        <v>29</v>
      </c>
      <c r="L31" s="5" t="s">
        <v>66</v>
      </c>
      <c r="M31" s="5" t="s">
        <v>29</v>
      </c>
      <c r="N31" s="5" t="s">
        <v>29</v>
      </c>
      <c r="O31" s="7"/>
    </row>
    <row r="32">
      <c r="A32" s="4">
        <v>41736.0</v>
      </c>
      <c r="B32" s="5">
        <v>55.0</v>
      </c>
      <c r="C32" s="5">
        <v>26.0</v>
      </c>
      <c r="D32" s="5" t="s">
        <v>39</v>
      </c>
      <c r="E32" s="5" t="s">
        <v>24</v>
      </c>
      <c r="F32" s="5" t="s">
        <v>25</v>
      </c>
      <c r="G32" s="5">
        <v>4.0</v>
      </c>
      <c r="H32" s="5">
        <v>0.01778</v>
      </c>
      <c r="I32" s="5">
        <v>1.0</v>
      </c>
      <c r="J32" s="5" t="s">
        <v>28</v>
      </c>
      <c r="K32" s="5" t="s">
        <v>36</v>
      </c>
      <c r="L32" s="5" t="s">
        <v>36</v>
      </c>
      <c r="M32" s="5" t="s">
        <v>36</v>
      </c>
      <c r="N32" s="5" t="s">
        <v>29</v>
      </c>
      <c r="O32" s="7"/>
    </row>
    <row r="33">
      <c r="A33" s="4">
        <v>41736.0</v>
      </c>
      <c r="B33" s="5">
        <v>56.0</v>
      </c>
      <c r="C33" s="5">
        <v>5.0</v>
      </c>
      <c r="D33" s="5" t="s">
        <v>39</v>
      </c>
      <c r="E33" s="5" t="s">
        <v>24</v>
      </c>
      <c r="F33" s="5" t="s">
        <v>37</v>
      </c>
      <c r="G33" s="5">
        <v>6.0</v>
      </c>
      <c r="H33" s="5">
        <v>0.00568</v>
      </c>
      <c r="I33" s="5">
        <v>1.0</v>
      </c>
      <c r="J33" s="5" t="s">
        <v>28</v>
      </c>
      <c r="K33" s="5" t="s">
        <v>36</v>
      </c>
      <c r="L33" s="5" t="s">
        <v>29</v>
      </c>
      <c r="M33" s="5" t="s">
        <v>29</v>
      </c>
      <c r="N33" s="5" t="s">
        <v>36</v>
      </c>
      <c r="O33" s="5" t="s">
        <v>47</v>
      </c>
    </row>
    <row r="34">
      <c r="A34" s="4">
        <v>41739.0</v>
      </c>
      <c r="B34" s="5">
        <v>57.0</v>
      </c>
      <c r="C34" s="5">
        <v>35.0</v>
      </c>
      <c r="D34" s="5" t="s">
        <v>39</v>
      </c>
      <c r="E34" s="5" t="s">
        <v>40</v>
      </c>
      <c r="F34" s="5" t="s">
        <v>34</v>
      </c>
      <c r="G34" s="5">
        <v>12.0</v>
      </c>
      <c r="H34" s="5">
        <v>0.01505</v>
      </c>
      <c r="I34" s="5" t="s">
        <v>27</v>
      </c>
      <c r="J34" s="5" t="s">
        <v>28</v>
      </c>
      <c r="K34" s="5" t="s">
        <v>29</v>
      </c>
      <c r="L34" s="5" t="s">
        <v>36</v>
      </c>
      <c r="M34" s="5" t="s">
        <v>29</v>
      </c>
      <c r="N34" s="5" t="s">
        <v>29</v>
      </c>
      <c r="O34" s="5" t="s">
        <v>69</v>
      </c>
    </row>
    <row r="35">
      <c r="A35" s="4">
        <v>41739.0</v>
      </c>
      <c r="B35" s="5">
        <v>59.0</v>
      </c>
      <c r="C35" s="5">
        <v>36.0</v>
      </c>
      <c r="D35" s="5" t="s">
        <v>39</v>
      </c>
      <c r="E35" s="5" t="s">
        <v>23</v>
      </c>
      <c r="F35" s="5" t="s">
        <v>37</v>
      </c>
      <c r="G35" s="5" t="s">
        <v>24</v>
      </c>
      <c r="H35" s="5">
        <v>0.01752</v>
      </c>
      <c r="I35" s="5">
        <v>1.0</v>
      </c>
      <c r="J35" s="5" t="s">
        <v>28</v>
      </c>
      <c r="K35" s="5" t="s">
        <v>36</v>
      </c>
      <c r="L35" s="5" t="s">
        <v>29</v>
      </c>
      <c r="M35" s="5" t="s">
        <v>29</v>
      </c>
      <c r="N35" s="5" t="s">
        <v>29</v>
      </c>
      <c r="O35" s="5" t="s">
        <v>71</v>
      </c>
    </row>
    <row r="36">
      <c r="A36" s="4">
        <v>41739.0</v>
      </c>
      <c r="B36" s="5">
        <v>61.0</v>
      </c>
      <c r="C36" s="5">
        <v>36.0</v>
      </c>
      <c r="D36" s="5" t="s">
        <v>28</v>
      </c>
      <c r="E36" s="5" t="s">
        <v>23</v>
      </c>
      <c r="F36" s="5" t="s">
        <v>25</v>
      </c>
      <c r="G36" s="5" t="s">
        <v>24</v>
      </c>
      <c r="H36" s="5">
        <v>0.01874</v>
      </c>
      <c r="I36" s="5">
        <v>1.0</v>
      </c>
      <c r="J36" s="5" t="s">
        <v>28</v>
      </c>
      <c r="K36" s="5" t="s">
        <v>36</v>
      </c>
      <c r="L36" s="5" t="s">
        <v>29</v>
      </c>
      <c r="M36" s="5" t="s">
        <v>29</v>
      </c>
      <c r="N36" s="5" t="s">
        <v>29</v>
      </c>
      <c r="O36" s="7"/>
    </row>
    <row r="37">
      <c r="A37" s="4">
        <v>41739.0</v>
      </c>
      <c r="B37" s="5">
        <v>63.0</v>
      </c>
      <c r="C37" s="5">
        <v>35.0</v>
      </c>
      <c r="D37" s="5" t="s">
        <v>28</v>
      </c>
      <c r="E37" s="5" t="s">
        <v>40</v>
      </c>
      <c r="F37" s="5" t="s">
        <v>34</v>
      </c>
      <c r="G37" s="5" t="s">
        <v>24</v>
      </c>
      <c r="H37" s="5">
        <v>0.0178</v>
      </c>
      <c r="I37" s="5">
        <v>1.0</v>
      </c>
      <c r="J37" s="5" t="s">
        <v>28</v>
      </c>
      <c r="K37" s="5" t="s">
        <v>29</v>
      </c>
      <c r="L37" s="5" t="s">
        <v>36</v>
      </c>
      <c r="M37" s="5" t="s">
        <v>36</v>
      </c>
      <c r="N37" s="5" t="s">
        <v>29</v>
      </c>
      <c r="O37" s="5" t="s">
        <v>72</v>
      </c>
    </row>
    <row r="38">
      <c r="A38" s="4">
        <v>41739.0</v>
      </c>
      <c r="B38" s="5">
        <v>65.0</v>
      </c>
      <c r="C38" s="5">
        <v>35.0</v>
      </c>
      <c r="D38" s="5" t="s">
        <v>28</v>
      </c>
      <c r="E38" s="5" t="s">
        <v>24</v>
      </c>
      <c r="F38" s="5" t="s">
        <v>73</v>
      </c>
      <c r="G38" s="5" t="s">
        <v>24</v>
      </c>
      <c r="H38" s="5">
        <v>0.01342</v>
      </c>
      <c r="I38" s="5">
        <v>1.0</v>
      </c>
      <c r="J38" s="5" t="s">
        <v>28</v>
      </c>
      <c r="K38" s="5" t="s">
        <v>66</v>
      </c>
      <c r="L38" s="5" t="s">
        <v>29</v>
      </c>
      <c r="M38" s="5" t="s">
        <v>29</v>
      </c>
      <c r="N38" s="5" t="s">
        <v>29</v>
      </c>
      <c r="O38" s="7"/>
    </row>
    <row r="39">
      <c r="A39" s="4">
        <v>41739.0</v>
      </c>
      <c r="B39" s="5">
        <v>67.0</v>
      </c>
      <c r="C39" s="5">
        <v>35.0</v>
      </c>
      <c r="D39" s="5" t="s">
        <v>28</v>
      </c>
      <c r="E39" s="5" t="s">
        <v>24</v>
      </c>
      <c r="F39" s="5" t="s">
        <v>37</v>
      </c>
      <c r="G39" s="5" t="s">
        <v>24</v>
      </c>
      <c r="H39" s="5">
        <v>0.02836</v>
      </c>
      <c r="I39" s="5" t="s">
        <v>27</v>
      </c>
      <c r="J39" s="5" t="s">
        <v>28</v>
      </c>
      <c r="K39" s="5" t="s">
        <v>29</v>
      </c>
      <c r="L39" s="5" t="s">
        <v>29</v>
      </c>
      <c r="M39" s="5" t="s">
        <v>29</v>
      </c>
      <c r="N39" s="5" t="s">
        <v>29</v>
      </c>
      <c r="O39" s="5" t="s">
        <v>74</v>
      </c>
    </row>
    <row r="40">
      <c r="A40" s="4">
        <v>41740.0</v>
      </c>
      <c r="B40" s="5">
        <v>70.0</v>
      </c>
      <c r="C40" s="5">
        <v>36.0</v>
      </c>
      <c r="D40" s="5" t="s">
        <v>39</v>
      </c>
      <c r="E40" s="5" t="s">
        <v>23</v>
      </c>
      <c r="F40" s="5" t="s">
        <v>26</v>
      </c>
      <c r="G40" s="5" t="s">
        <v>24</v>
      </c>
      <c r="H40" s="5">
        <v>0.02271</v>
      </c>
      <c r="I40" s="5" t="s">
        <v>38</v>
      </c>
      <c r="J40" s="5" t="s">
        <v>28</v>
      </c>
      <c r="K40" s="5" t="s">
        <v>29</v>
      </c>
      <c r="L40" s="5" t="s">
        <v>36</v>
      </c>
      <c r="M40" s="5" t="s">
        <v>29</v>
      </c>
      <c r="N40" s="5" t="s">
        <v>29</v>
      </c>
      <c r="O40" s="7"/>
    </row>
    <row r="41">
      <c r="A41" s="4">
        <v>41740.0</v>
      </c>
      <c r="B41" s="5">
        <v>72.0</v>
      </c>
      <c r="C41" s="5">
        <v>35.0</v>
      </c>
      <c r="D41" s="5" t="s">
        <v>39</v>
      </c>
      <c r="E41" s="5" t="s">
        <v>40</v>
      </c>
      <c r="F41" s="5" t="s">
        <v>37</v>
      </c>
      <c r="G41" s="5">
        <v>5.0</v>
      </c>
      <c r="H41" s="5">
        <v>0.02875</v>
      </c>
      <c r="I41" s="5">
        <v>1.0</v>
      </c>
      <c r="J41" s="5" t="s">
        <v>28</v>
      </c>
      <c r="K41" s="5" t="s">
        <v>29</v>
      </c>
      <c r="L41" s="5" t="s">
        <v>29</v>
      </c>
      <c r="M41" s="5" t="s">
        <v>36</v>
      </c>
      <c r="N41" s="5" t="s">
        <v>29</v>
      </c>
      <c r="O41" s="7"/>
    </row>
    <row r="42">
      <c r="A42" s="4">
        <v>41740.0</v>
      </c>
      <c r="B42" s="5">
        <v>73.0</v>
      </c>
      <c r="C42" s="5">
        <v>35.0</v>
      </c>
      <c r="D42" s="5" t="s">
        <v>39</v>
      </c>
      <c r="E42" s="5" t="s">
        <v>40</v>
      </c>
      <c r="F42" s="5" t="s">
        <v>25</v>
      </c>
      <c r="G42" s="5">
        <v>3.0</v>
      </c>
      <c r="H42" s="5">
        <v>0.01686</v>
      </c>
      <c r="I42" s="5" t="s">
        <v>76</v>
      </c>
      <c r="J42" s="5" t="s">
        <v>28</v>
      </c>
      <c r="K42" s="5" t="s">
        <v>29</v>
      </c>
      <c r="L42" s="5" t="s">
        <v>36</v>
      </c>
      <c r="M42" s="5" t="s">
        <v>36</v>
      </c>
      <c r="N42" s="5" t="s">
        <v>29</v>
      </c>
      <c r="O42" s="7"/>
    </row>
    <row r="43">
      <c r="A43" s="4">
        <v>41740.0</v>
      </c>
      <c r="B43" s="5">
        <v>74.0</v>
      </c>
      <c r="C43" s="5">
        <v>34.0</v>
      </c>
      <c r="D43" s="5" t="s">
        <v>39</v>
      </c>
      <c r="E43" s="5" t="s">
        <v>30</v>
      </c>
      <c r="F43" s="5" t="s">
        <v>37</v>
      </c>
      <c r="G43" s="5">
        <v>6.0</v>
      </c>
      <c r="H43" s="5">
        <v>0.01234</v>
      </c>
      <c r="I43" s="5">
        <v>1.0</v>
      </c>
      <c r="J43" s="5" t="s">
        <v>28</v>
      </c>
      <c r="K43" s="5" t="s">
        <v>36</v>
      </c>
      <c r="L43" s="5" t="s">
        <v>29</v>
      </c>
      <c r="M43" s="5" t="s">
        <v>29</v>
      </c>
      <c r="N43" s="5" t="s">
        <v>29</v>
      </c>
      <c r="O43" s="7"/>
    </row>
    <row r="44">
      <c r="A44" s="4">
        <v>41740.0</v>
      </c>
      <c r="B44" s="5">
        <v>75.0</v>
      </c>
      <c r="C44" s="5">
        <v>35.0</v>
      </c>
      <c r="D44" s="5" t="s">
        <v>39</v>
      </c>
      <c r="E44" s="5" t="s">
        <v>40</v>
      </c>
      <c r="F44" s="5" t="s">
        <v>26</v>
      </c>
      <c r="G44" s="5">
        <v>5.0</v>
      </c>
      <c r="H44" s="5">
        <v>0.02019</v>
      </c>
      <c r="I44" s="5">
        <v>1.0</v>
      </c>
      <c r="J44" s="5" t="s">
        <v>28</v>
      </c>
      <c r="K44" s="5" t="s">
        <v>29</v>
      </c>
      <c r="L44" s="5" t="s">
        <v>29</v>
      </c>
      <c r="M44" s="5" t="s">
        <v>29</v>
      </c>
      <c r="N44" s="5" t="s">
        <v>36</v>
      </c>
      <c r="O44" s="5" t="s">
        <v>47</v>
      </c>
    </row>
    <row r="45">
      <c r="A45" s="4">
        <v>41740.0</v>
      </c>
      <c r="B45" s="5">
        <v>76.0</v>
      </c>
      <c r="C45" s="5">
        <v>34.0</v>
      </c>
      <c r="D45" s="5" t="s">
        <v>28</v>
      </c>
      <c r="E45" s="5" t="s">
        <v>24</v>
      </c>
      <c r="F45" s="5" t="s">
        <v>34</v>
      </c>
      <c r="G45" s="5">
        <v>6.0</v>
      </c>
      <c r="H45" s="5">
        <v>0.02198</v>
      </c>
      <c r="I45" s="5">
        <v>1.0</v>
      </c>
      <c r="J45" s="5" t="s">
        <v>28</v>
      </c>
      <c r="K45" s="5" t="s">
        <v>29</v>
      </c>
      <c r="L45" s="5" t="s">
        <v>29</v>
      </c>
      <c r="M45" s="5" t="s">
        <v>29</v>
      </c>
      <c r="N45" s="5" t="s">
        <v>29</v>
      </c>
      <c r="O45" s="7"/>
    </row>
    <row r="46">
      <c r="A46" s="4">
        <v>41740.0</v>
      </c>
      <c r="B46" s="5">
        <v>77.0</v>
      </c>
      <c r="C46" s="5">
        <v>34.0</v>
      </c>
      <c r="D46" s="5" t="s">
        <v>28</v>
      </c>
      <c r="E46" s="5" t="s">
        <v>24</v>
      </c>
      <c r="F46" s="5" t="s">
        <v>26</v>
      </c>
      <c r="G46" s="5">
        <v>6.0</v>
      </c>
      <c r="H46" s="5">
        <v>0.01642</v>
      </c>
      <c r="I46" s="5">
        <v>1.0</v>
      </c>
      <c r="J46" s="5" t="s">
        <v>28</v>
      </c>
      <c r="K46" s="5" t="s">
        <v>36</v>
      </c>
      <c r="L46" s="5" t="s">
        <v>29</v>
      </c>
      <c r="M46" s="5" t="s">
        <v>29</v>
      </c>
      <c r="N46" s="5" t="s">
        <v>29</v>
      </c>
      <c r="O46" s="7"/>
    </row>
    <row r="47">
      <c r="A47" s="4">
        <v>41740.0</v>
      </c>
      <c r="B47" s="5">
        <v>78.0</v>
      </c>
      <c r="C47" s="5">
        <v>34.0</v>
      </c>
      <c r="D47" s="5" t="s">
        <v>39</v>
      </c>
      <c r="E47" s="5" t="s">
        <v>30</v>
      </c>
      <c r="F47" s="5" t="s">
        <v>25</v>
      </c>
      <c r="G47" s="5">
        <v>5.0</v>
      </c>
      <c r="H47" s="5">
        <v>0.01794</v>
      </c>
      <c r="I47" s="5">
        <v>1.0</v>
      </c>
      <c r="J47" s="5" t="s">
        <v>28</v>
      </c>
      <c r="K47" s="5" t="s">
        <v>29</v>
      </c>
      <c r="L47" s="5" t="s">
        <v>29</v>
      </c>
      <c r="M47" s="5" t="s">
        <v>29</v>
      </c>
      <c r="N47" s="5" t="s">
        <v>36</v>
      </c>
      <c r="O47" s="5" t="s">
        <v>47</v>
      </c>
    </row>
    <row r="48">
      <c r="A48" s="4">
        <v>41740.0</v>
      </c>
      <c r="B48" s="5">
        <v>79.0</v>
      </c>
      <c r="C48" s="5">
        <v>34.0</v>
      </c>
      <c r="D48" s="5" t="s">
        <v>39</v>
      </c>
      <c r="E48" s="5" t="s">
        <v>30</v>
      </c>
      <c r="F48" s="5" t="s">
        <v>34</v>
      </c>
      <c r="G48" s="5">
        <v>7.0</v>
      </c>
      <c r="H48" s="5">
        <v>0.01537</v>
      </c>
      <c r="I48" s="5">
        <v>1.0</v>
      </c>
      <c r="J48" s="5" t="s">
        <v>28</v>
      </c>
      <c r="K48" s="5" t="s">
        <v>36</v>
      </c>
      <c r="L48" s="5" t="s">
        <v>29</v>
      </c>
      <c r="M48" s="5" t="s">
        <v>29</v>
      </c>
      <c r="N48" s="5" t="s">
        <v>29</v>
      </c>
      <c r="O48" s="7"/>
    </row>
    <row r="49">
      <c r="A49" s="4">
        <v>41740.0</v>
      </c>
      <c r="B49" s="5">
        <v>80.0</v>
      </c>
      <c r="C49" s="5">
        <v>4.0</v>
      </c>
      <c r="D49" s="5" t="s">
        <v>23</v>
      </c>
      <c r="E49" s="5" t="s">
        <v>24</v>
      </c>
      <c r="F49" s="5" t="s">
        <v>26</v>
      </c>
      <c r="G49" s="5">
        <v>5.0</v>
      </c>
      <c r="H49" s="5">
        <v>0.00809</v>
      </c>
      <c r="I49" s="5" t="s">
        <v>46</v>
      </c>
      <c r="J49" s="5" t="s">
        <v>28</v>
      </c>
      <c r="K49" s="5" t="s">
        <v>36</v>
      </c>
      <c r="L49" s="5" t="s">
        <v>36</v>
      </c>
      <c r="M49" s="5" t="s">
        <v>29</v>
      </c>
      <c r="N49" s="5" t="s">
        <v>36</v>
      </c>
      <c r="O49" s="5" t="s">
        <v>47</v>
      </c>
    </row>
    <row r="50">
      <c r="A50" s="4">
        <v>41743.0</v>
      </c>
      <c r="B50" s="5">
        <v>81.0</v>
      </c>
      <c r="C50" s="5">
        <v>10.0</v>
      </c>
      <c r="D50" s="5" t="s">
        <v>28</v>
      </c>
      <c r="E50" s="5" t="s">
        <v>24</v>
      </c>
      <c r="F50" s="5" t="s">
        <v>37</v>
      </c>
      <c r="G50" s="5" t="s">
        <v>24</v>
      </c>
      <c r="H50" s="5">
        <v>0.01886</v>
      </c>
      <c r="I50" s="5" t="s">
        <v>46</v>
      </c>
      <c r="J50" s="5" t="s">
        <v>28</v>
      </c>
      <c r="K50" s="5" t="s">
        <v>36</v>
      </c>
      <c r="L50" s="5" t="s">
        <v>29</v>
      </c>
      <c r="M50" s="5" t="s">
        <v>29</v>
      </c>
      <c r="N50" s="5" t="s">
        <v>29</v>
      </c>
      <c r="O50" s="5" t="s">
        <v>78</v>
      </c>
    </row>
    <row r="51">
      <c r="A51" s="4">
        <v>41743.0</v>
      </c>
      <c r="B51" s="5">
        <v>82.0</v>
      </c>
      <c r="C51" s="5">
        <v>10.0</v>
      </c>
      <c r="D51" s="5" t="s">
        <v>28</v>
      </c>
      <c r="E51" s="5" t="s">
        <v>24</v>
      </c>
      <c r="F51" s="5" t="s">
        <v>25</v>
      </c>
      <c r="G51" s="5" t="s">
        <v>24</v>
      </c>
      <c r="H51" s="5">
        <v>0.01928</v>
      </c>
      <c r="I51" s="5">
        <v>1.0</v>
      </c>
      <c r="J51" s="5" t="s">
        <v>28</v>
      </c>
      <c r="K51" s="5" t="s">
        <v>36</v>
      </c>
      <c r="L51" s="5" t="s">
        <v>29</v>
      </c>
      <c r="M51" s="5" t="s">
        <v>29</v>
      </c>
      <c r="N51" s="5" t="s">
        <v>29</v>
      </c>
      <c r="O51" s="7"/>
    </row>
    <row r="52">
      <c r="A52" s="4">
        <v>41743.0</v>
      </c>
      <c r="B52" s="5">
        <v>83.0</v>
      </c>
      <c r="C52" s="5">
        <v>10.0</v>
      </c>
      <c r="D52" s="5" t="s">
        <v>28</v>
      </c>
      <c r="E52" s="5" t="s">
        <v>24</v>
      </c>
      <c r="F52" s="5" t="s">
        <v>34</v>
      </c>
      <c r="G52" s="5" t="s">
        <v>24</v>
      </c>
      <c r="H52" s="5">
        <v>0.01823</v>
      </c>
      <c r="I52" s="5">
        <v>1.0</v>
      </c>
      <c r="J52" s="5" t="s">
        <v>28</v>
      </c>
      <c r="K52" s="5" t="s">
        <v>36</v>
      </c>
      <c r="L52" s="5" t="s">
        <v>29</v>
      </c>
      <c r="M52" s="5" t="s">
        <v>29</v>
      </c>
      <c r="N52" s="5" t="s">
        <v>29</v>
      </c>
      <c r="O52" s="7"/>
    </row>
    <row r="53">
      <c r="A53" s="4">
        <v>41743.0</v>
      </c>
      <c r="B53" s="5">
        <v>84.0</v>
      </c>
      <c r="C53" s="5">
        <v>10.0</v>
      </c>
      <c r="D53" s="5" t="s">
        <v>28</v>
      </c>
      <c r="E53" s="5" t="s">
        <v>24</v>
      </c>
      <c r="F53" s="5" t="s">
        <v>26</v>
      </c>
      <c r="G53" s="5" t="s">
        <v>24</v>
      </c>
      <c r="H53" s="5">
        <v>0.01424</v>
      </c>
      <c r="I53" s="5">
        <v>1.0</v>
      </c>
      <c r="J53" s="5" t="s">
        <v>28</v>
      </c>
      <c r="K53" s="5" t="s">
        <v>36</v>
      </c>
      <c r="L53" s="5" t="s">
        <v>29</v>
      </c>
      <c r="M53" s="5" t="s">
        <v>29</v>
      </c>
      <c r="N53" s="5" t="s">
        <v>29</v>
      </c>
      <c r="O53" s="7"/>
    </row>
    <row r="54">
      <c r="A54" s="4">
        <v>41743.0</v>
      </c>
      <c r="B54" s="5">
        <v>85.0</v>
      </c>
      <c r="C54" s="5">
        <v>10.0</v>
      </c>
      <c r="D54" s="5" t="s">
        <v>39</v>
      </c>
      <c r="E54" s="5" t="s">
        <v>24</v>
      </c>
      <c r="F54" s="5" t="s">
        <v>37</v>
      </c>
      <c r="G54" s="5" t="s">
        <v>24</v>
      </c>
      <c r="H54" s="5">
        <v>0.02826</v>
      </c>
      <c r="I54" s="5">
        <v>1.0</v>
      </c>
      <c r="J54" s="5" t="s">
        <v>28</v>
      </c>
      <c r="K54" s="5" t="s">
        <v>36</v>
      </c>
      <c r="L54" s="5" t="s">
        <v>29</v>
      </c>
      <c r="M54" s="5" t="s">
        <v>29</v>
      </c>
      <c r="N54" s="5" t="s">
        <v>29</v>
      </c>
      <c r="O54" s="5" t="s">
        <v>79</v>
      </c>
    </row>
    <row r="55">
      <c r="A55" s="4">
        <v>41746.0</v>
      </c>
      <c r="B55" s="5">
        <v>87.0</v>
      </c>
      <c r="C55" s="5">
        <v>4.0</v>
      </c>
      <c r="D55" s="5" t="s">
        <v>23</v>
      </c>
      <c r="E55" s="5" t="s">
        <v>24</v>
      </c>
      <c r="F55" s="5" t="s">
        <v>25</v>
      </c>
      <c r="G55" s="5" t="s">
        <v>24</v>
      </c>
      <c r="H55" s="5">
        <v>0.01768</v>
      </c>
      <c r="I55" s="5" t="s">
        <v>27</v>
      </c>
      <c r="J55" s="5" t="s">
        <v>28</v>
      </c>
      <c r="K55" s="5" t="s">
        <v>29</v>
      </c>
      <c r="L55" s="5" t="s">
        <v>36</v>
      </c>
      <c r="M55" s="5" t="s">
        <v>29</v>
      </c>
      <c r="N55" s="5" t="s">
        <v>29</v>
      </c>
      <c r="O55" s="7"/>
    </row>
    <row r="56">
      <c r="A56" s="4">
        <v>41746.0</v>
      </c>
      <c r="B56" s="5">
        <v>91.0</v>
      </c>
      <c r="C56" s="5">
        <v>9.0</v>
      </c>
      <c r="D56" s="5" t="s">
        <v>28</v>
      </c>
      <c r="E56" s="5" t="s">
        <v>56</v>
      </c>
      <c r="F56" s="5" t="s">
        <v>26</v>
      </c>
      <c r="G56" s="5" t="s">
        <v>24</v>
      </c>
      <c r="H56" s="5">
        <v>0.01539</v>
      </c>
      <c r="I56" s="5">
        <v>1.0</v>
      </c>
      <c r="J56" s="5" t="s">
        <v>28</v>
      </c>
      <c r="K56" s="5" t="s">
        <v>75</v>
      </c>
      <c r="L56" s="5" t="s">
        <v>29</v>
      </c>
      <c r="M56" s="5" t="s">
        <v>29</v>
      </c>
      <c r="N56" s="5" t="s">
        <v>29</v>
      </c>
      <c r="O56" s="7"/>
    </row>
    <row r="57">
      <c r="A57" s="4">
        <v>41746.0</v>
      </c>
      <c r="B57" s="5">
        <v>92.0</v>
      </c>
      <c r="C57" s="5">
        <v>9.0</v>
      </c>
      <c r="D57" s="5" t="s">
        <v>28</v>
      </c>
      <c r="E57" s="5" t="s">
        <v>56</v>
      </c>
      <c r="F57" s="5" t="s">
        <v>37</v>
      </c>
      <c r="G57" s="5" t="s">
        <v>24</v>
      </c>
      <c r="H57" s="5">
        <v>0.02781</v>
      </c>
      <c r="I57" s="5" t="s">
        <v>27</v>
      </c>
      <c r="J57" s="5" t="s">
        <v>28</v>
      </c>
      <c r="K57" s="5" t="s">
        <v>36</v>
      </c>
      <c r="L57" s="5" t="s">
        <v>29</v>
      </c>
      <c r="M57" s="5" t="s">
        <v>29</v>
      </c>
      <c r="N57" s="5" t="s">
        <v>29</v>
      </c>
      <c r="O57" s="7"/>
    </row>
    <row r="58">
      <c r="A58" s="4">
        <v>41746.0</v>
      </c>
      <c r="B58" s="5">
        <v>93.0</v>
      </c>
      <c r="C58" s="5">
        <v>9.0</v>
      </c>
      <c r="D58" s="5" t="s">
        <v>28</v>
      </c>
      <c r="E58" s="5" t="s">
        <v>56</v>
      </c>
      <c r="F58" s="5" t="s">
        <v>25</v>
      </c>
      <c r="G58" s="5" t="s">
        <v>24</v>
      </c>
      <c r="H58" s="5">
        <v>0.01979</v>
      </c>
      <c r="I58" s="5">
        <v>1.0</v>
      </c>
      <c r="J58" s="5" t="s">
        <v>28</v>
      </c>
      <c r="K58" s="5" t="s">
        <v>29</v>
      </c>
      <c r="L58" s="5" t="s">
        <v>29</v>
      </c>
      <c r="M58" s="5" t="s">
        <v>29</v>
      </c>
      <c r="N58" s="5" t="s">
        <v>29</v>
      </c>
      <c r="O58" s="7"/>
    </row>
    <row r="59">
      <c r="A59" s="4">
        <v>41746.0</v>
      </c>
      <c r="B59" s="5">
        <v>95.0</v>
      </c>
      <c r="C59" s="5">
        <v>9.0</v>
      </c>
      <c r="D59" s="5" t="s">
        <v>39</v>
      </c>
      <c r="E59" s="5" t="s">
        <v>56</v>
      </c>
      <c r="F59" s="5" t="s">
        <v>37</v>
      </c>
      <c r="G59" s="5" t="s">
        <v>24</v>
      </c>
      <c r="H59" s="5">
        <v>0.03004</v>
      </c>
      <c r="I59" s="5" t="s">
        <v>27</v>
      </c>
      <c r="J59" s="5" t="s">
        <v>28</v>
      </c>
      <c r="K59" s="5" t="s">
        <v>36</v>
      </c>
      <c r="L59" s="5" t="s">
        <v>29</v>
      </c>
      <c r="M59" s="5" t="s">
        <v>29</v>
      </c>
      <c r="N59" s="5" t="s">
        <v>29</v>
      </c>
      <c r="O59" s="8" t="s">
        <v>67</v>
      </c>
    </row>
    <row r="60">
      <c r="A60" s="4">
        <v>41746.0</v>
      </c>
      <c r="B60" s="5">
        <v>96.0</v>
      </c>
      <c r="C60" s="5">
        <v>10.0</v>
      </c>
      <c r="D60" s="5" t="s">
        <v>39</v>
      </c>
      <c r="E60" s="5" t="s">
        <v>23</v>
      </c>
      <c r="F60" s="5" t="s">
        <v>26</v>
      </c>
      <c r="G60" s="5" t="s">
        <v>24</v>
      </c>
      <c r="H60" s="5">
        <v>0.01891</v>
      </c>
      <c r="I60" s="5" t="s">
        <v>46</v>
      </c>
      <c r="J60" s="5" t="s">
        <v>28</v>
      </c>
      <c r="K60" s="5" t="s">
        <v>36</v>
      </c>
      <c r="L60" s="5" t="s">
        <v>29</v>
      </c>
      <c r="M60" s="5" t="s">
        <v>29</v>
      </c>
      <c r="N60" s="5" t="s">
        <v>29</v>
      </c>
      <c r="O60" s="7"/>
    </row>
    <row r="61">
      <c r="A61" s="4">
        <v>41746.0</v>
      </c>
      <c r="B61" s="5">
        <v>97.0</v>
      </c>
      <c r="C61" s="5">
        <v>10.0</v>
      </c>
      <c r="D61" s="5" t="s">
        <v>39</v>
      </c>
      <c r="E61" s="5" t="s">
        <v>23</v>
      </c>
      <c r="F61" s="5" t="s">
        <v>34</v>
      </c>
      <c r="G61" s="5" t="s">
        <v>24</v>
      </c>
      <c r="H61" s="5">
        <v>0.02118</v>
      </c>
      <c r="I61" s="5" t="s">
        <v>46</v>
      </c>
      <c r="J61" s="5" t="s">
        <v>28</v>
      </c>
      <c r="K61" s="5" t="s">
        <v>29</v>
      </c>
      <c r="L61" s="5" t="s">
        <v>29</v>
      </c>
      <c r="M61" s="5" t="s">
        <v>29</v>
      </c>
      <c r="N61" s="5" t="s">
        <v>29</v>
      </c>
      <c r="O61" s="7"/>
    </row>
    <row r="62">
      <c r="A62" s="4">
        <v>41747.0</v>
      </c>
      <c r="B62" s="5">
        <v>98.0</v>
      </c>
      <c r="C62" s="5">
        <v>10.0</v>
      </c>
      <c r="D62" s="5" t="s">
        <v>39</v>
      </c>
      <c r="E62" s="5" t="s">
        <v>23</v>
      </c>
      <c r="F62" s="5" t="s">
        <v>25</v>
      </c>
      <c r="G62" s="5" t="s">
        <v>24</v>
      </c>
      <c r="H62" s="5">
        <v>0.02439</v>
      </c>
      <c r="I62" s="5" t="s">
        <v>38</v>
      </c>
      <c r="J62" s="5" t="s">
        <v>28</v>
      </c>
      <c r="K62" s="5" t="s">
        <v>36</v>
      </c>
      <c r="L62" s="5" t="s">
        <v>29</v>
      </c>
      <c r="M62" s="5" t="s">
        <v>36</v>
      </c>
      <c r="N62" s="5" t="s">
        <v>29</v>
      </c>
      <c r="O62" s="7"/>
    </row>
    <row r="63">
      <c r="A63" s="4">
        <v>41747.0</v>
      </c>
      <c r="B63" s="5">
        <v>100.0</v>
      </c>
      <c r="C63" s="5">
        <v>11.0</v>
      </c>
      <c r="D63" s="5" t="s">
        <v>39</v>
      </c>
      <c r="E63" s="5" t="s">
        <v>23</v>
      </c>
      <c r="F63" s="5" t="s">
        <v>26</v>
      </c>
      <c r="G63" s="5" t="s">
        <v>24</v>
      </c>
      <c r="H63" s="5">
        <v>0.02732</v>
      </c>
      <c r="I63" s="5" t="s">
        <v>80</v>
      </c>
      <c r="J63" s="5" t="s">
        <v>28</v>
      </c>
      <c r="K63" s="5" t="s">
        <v>36</v>
      </c>
      <c r="L63" s="5" t="s">
        <v>29</v>
      </c>
      <c r="M63" s="5" t="s">
        <v>36</v>
      </c>
      <c r="N63" s="5" t="s">
        <v>29</v>
      </c>
      <c r="O63" s="7"/>
    </row>
    <row r="64">
      <c r="A64" s="4">
        <v>41747.0</v>
      </c>
      <c r="B64" s="5">
        <v>101.0</v>
      </c>
      <c r="C64" s="5">
        <v>11.0</v>
      </c>
      <c r="D64" s="5" t="s">
        <v>39</v>
      </c>
      <c r="E64" s="5" t="s">
        <v>23</v>
      </c>
      <c r="F64" s="5" t="s">
        <v>34</v>
      </c>
      <c r="G64" s="5" t="s">
        <v>24</v>
      </c>
      <c r="H64" s="5">
        <v>0.03437</v>
      </c>
      <c r="I64" s="5" t="s">
        <v>27</v>
      </c>
      <c r="J64" s="5" t="s">
        <v>28</v>
      </c>
      <c r="K64" s="5" t="s">
        <v>36</v>
      </c>
      <c r="L64" s="5" t="s">
        <v>29</v>
      </c>
      <c r="M64" s="5" t="s">
        <v>29</v>
      </c>
      <c r="N64" s="5" t="s">
        <v>29</v>
      </c>
      <c r="O64" s="7"/>
    </row>
    <row r="65">
      <c r="A65" s="4">
        <v>41747.0</v>
      </c>
      <c r="B65" s="5">
        <v>102.0</v>
      </c>
      <c r="C65" s="5">
        <v>11.0</v>
      </c>
      <c r="D65" s="5" t="s">
        <v>28</v>
      </c>
      <c r="E65" s="5" t="s">
        <v>24</v>
      </c>
      <c r="F65" s="5" t="s">
        <v>26</v>
      </c>
      <c r="G65" s="5" t="s">
        <v>24</v>
      </c>
      <c r="H65" s="5">
        <v>0.02455</v>
      </c>
      <c r="I65" s="5" t="s">
        <v>27</v>
      </c>
      <c r="J65" s="5" t="s">
        <v>28</v>
      </c>
      <c r="K65" s="5" t="s">
        <v>29</v>
      </c>
      <c r="L65" s="5" t="s">
        <v>29</v>
      </c>
      <c r="M65" s="5" t="s">
        <v>29</v>
      </c>
      <c r="N65" s="5" t="s">
        <v>29</v>
      </c>
      <c r="O65" s="7"/>
    </row>
    <row r="66">
      <c r="A66" s="4">
        <v>41747.0</v>
      </c>
      <c r="B66" s="5">
        <v>103.0</v>
      </c>
      <c r="C66" s="5">
        <v>11.0</v>
      </c>
      <c r="D66" s="5" t="s">
        <v>39</v>
      </c>
      <c r="E66" s="5" t="s">
        <v>23</v>
      </c>
      <c r="F66" s="5" t="s">
        <v>37</v>
      </c>
      <c r="G66" s="5" t="s">
        <v>24</v>
      </c>
      <c r="H66" s="5">
        <v>0.01864</v>
      </c>
      <c r="I66" s="5" t="s">
        <v>76</v>
      </c>
      <c r="J66" s="5" t="s">
        <v>28</v>
      </c>
      <c r="K66" s="5" t="s">
        <v>36</v>
      </c>
      <c r="L66" s="5" t="s">
        <v>29</v>
      </c>
      <c r="M66" s="5" t="s">
        <v>29</v>
      </c>
      <c r="N66" s="5" t="s">
        <v>29</v>
      </c>
      <c r="O66" s="7"/>
    </row>
    <row r="67">
      <c r="A67" s="4">
        <v>41747.0</v>
      </c>
      <c r="B67" s="5">
        <v>104.0</v>
      </c>
      <c r="C67" s="5">
        <v>11.0</v>
      </c>
      <c r="D67" s="5" t="s">
        <v>28</v>
      </c>
      <c r="E67" s="5" t="s">
        <v>24</v>
      </c>
      <c r="F67" s="5" t="s">
        <v>34</v>
      </c>
      <c r="G67" s="5" t="s">
        <v>24</v>
      </c>
      <c r="H67" s="5">
        <v>0.03198</v>
      </c>
      <c r="I67" s="5" t="s">
        <v>27</v>
      </c>
      <c r="J67" s="5" t="s">
        <v>28</v>
      </c>
      <c r="K67" s="5" t="s">
        <v>66</v>
      </c>
      <c r="L67" s="5" t="s">
        <v>29</v>
      </c>
      <c r="M67" s="5" t="s">
        <v>29</v>
      </c>
      <c r="N67" s="5" t="s">
        <v>29</v>
      </c>
      <c r="O67" s="7"/>
    </row>
    <row r="68">
      <c r="A68" s="4">
        <v>41747.0</v>
      </c>
      <c r="B68" s="5">
        <v>105.0</v>
      </c>
      <c r="C68" s="5">
        <v>11.0</v>
      </c>
      <c r="D68" s="5" t="s">
        <v>28</v>
      </c>
      <c r="E68" s="5" t="s">
        <v>24</v>
      </c>
      <c r="F68" s="5" t="s">
        <v>25</v>
      </c>
      <c r="G68" s="5" t="s">
        <v>24</v>
      </c>
      <c r="H68" s="5">
        <v>0.05497</v>
      </c>
      <c r="I68" s="5" t="s">
        <v>27</v>
      </c>
      <c r="J68" s="5" t="s">
        <v>28</v>
      </c>
      <c r="K68" s="5" t="s">
        <v>36</v>
      </c>
      <c r="L68" s="5" t="s">
        <v>29</v>
      </c>
      <c r="M68" s="5" t="s">
        <v>29</v>
      </c>
      <c r="N68" s="5" t="s">
        <v>36</v>
      </c>
      <c r="O68" s="5" t="s">
        <v>54</v>
      </c>
    </row>
    <row r="69">
      <c r="A69" s="4">
        <v>41747.0</v>
      </c>
      <c r="B69" s="5">
        <v>106.0</v>
      </c>
      <c r="C69" s="5">
        <v>11.0</v>
      </c>
      <c r="D69" s="5" t="s">
        <v>28</v>
      </c>
      <c r="E69" s="5" t="s">
        <v>24</v>
      </c>
      <c r="F69" s="5" t="s">
        <v>37</v>
      </c>
      <c r="G69" s="5" t="s">
        <v>24</v>
      </c>
      <c r="H69" s="5">
        <v>0.02833</v>
      </c>
      <c r="I69" s="5" t="s">
        <v>76</v>
      </c>
      <c r="J69" s="5" t="s">
        <v>28</v>
      </c>
      <c r="K69" s="5" t="s">
        <v>36</v>
      </c>
      <c r="L69" s="5" t="s">
        <v>29</v>
      </c>
      <c r="M69" s="5" t="s">
        <v>29</v>
      </c>
      <c r="N69" s="5" t="s">
        <v>29</v>
      </c>
      <c r="O69" s="7"/>
    </row>
    <row r="70">
      <c r="A70" s="4">
        <v>41747.0</v>
      </c>
      <c r="B70" s="5">
        <v>107.0</v>
      </c>
      <c r="C70" s="5">
        <v>15.0</v>
      </c>
      <c r="D70" s="5" t="s">
        <v>39</v>
      </c>
      <c r="E70" s="5" t="s">
        <v>56</v>
      </c>
      <c r="F70" s="5" t="s">
        <v>34</v>
      </c>
      <c r="G70" s="5" t="s">
        <v>24</v>
      </c>
      <c r="H70" s="5">
        <v>0.06061</v>
      </c>
      <c r="I70" s="5" t="s">
        <v>27</v>
      </c>
      <c r="J70" s="5" t="s">
        <v>28</v>
      </c>
      <c r="K70" s="5" t="s">
        <v>29</v>
      </c>
      <c r="L70" s="5" t="s">
        <v>29</v>
      </c>
      <c r="M70" s="5" t="s">
        <v>29</v>
      </c>
      <c r="N70" s="5" t="s">
        <v>29</v>
      </c>
      <c r="O70" s="7"/>
    </row>
    <row r="71">
      <c r="A71" s="4">
        <v>41747.0</v>
      </c>
      <c r="B71" s="5">
        <v>108.0</v>
      </c>
      <c r="C71" s="5">
        <v>8.0</v>
      </c>
      <c r="D71" s="5" t="s">
        <v>28</v>
      </c>
      <c r="E71" s="5" t="s">
        <v>24</v>
      </c>
      <c r="F71" s="5" t="s">
        <v>25</v>
      </c>
      <c r="G71" s="5" t="s">
        <v>24</v>
      </c>
      <c r="H71" s="5">
        <v>0.02828</v>
      </c>
      <c r="I71" s="5" t="s">
        <v>27</v>
      </c>
      <c r="J71" s="5" t="s">
        <v>28</v>
      </c>
      <c r="K71" s="5" t="s">
        <v>36</v>
      </c>
      <c r="L71" s="5" t="s">
        <v>29</v>
      </c>
      <c r="M71" s="5" t="s">
        <v>29</v>
      </c>
      <c r="N71" s="5" t="s">
        <v>29</v>
      </c>
      <c r="O71" s="7"/>
    </row>
    <row r="72">
      <c r="A72" s="4">
        <v>41747.0</v>
      </c>
      <c r="B72" s="5">
        <v>109.0</v>
      </c>
      <c r="C72" s="5">
        <v>13.0</v>
      </c>
      <c r="D72" s="5" t="s">
        <v>28</v>
      </c>
      <c r="E72" s="5" t="s">
        <v>24</v>
      </c>
      <c r="F72" s="5" t="s">
        <v>25</v>
      </c>
      <c r="G72" s="5" t="s">
        <v>24</v>
      </c>
      <c r="H72" s="5">
        <v>0.06013</v>
      </c>
      <c r="I72" s="5" t="s">
        <v>27</v>
      </c>
      <c r="J72" s="5" t="s">
        <v>28</v>
      </c>
      <c r="K72" s="5" t="s">
        <v>29</v>
      </c>
      <c r="L72" s="5" t="s">
        <v>29</v>
      </c>
      <c r="M72" s="5" t="s">
        <v>29</v>
      </c>
      <c r="N72" s="5" t="s">
        <v>36</v>
      </c>
      <c r="O72" s="5" t="s">
        <v>47</v>
      </c>
    </row>
    <row r="73">
      <c r="A73" s="4">
        <v>41747.0</v>
      </c>
      <c r="B73" s="5">
        <v>110.0</v>
      </c>
      <c r="C73" s="5">
        <v>13.0</v>
      </c>
      <c r="D73" s="5" t="s">
        <v>28</v>
      </c>
      <c r="E73" s="5" t="s">
        <v>24</v>
      </c>
      <c r="F73" s="5" t="s">
        <v>37</v>
      </c>
      <c r="G73" s="5" t="s">
        <v>24</v>
      </c>
      <c r="H73" s="5">
        <v>0.0264</v>
      </c>
      <c r="I73" s="5">
        <v>1.0</v>
      </c>
      <c r="J73" s="5" t="s">
        <v>28</v>
      </c>
      <c r="K73" s="5" t="s">
        <v>29</v>
      </c>
      <c r="L73" s="5" t="s">
        <v>29</v>
      </c>
      <c r="M73" s="5" t="s">
        <v>29</v>
      </c>
      <c r="N73" s="5" t="s">
        <v>36</v>
      </c>
      <c r="O73" s="5" t="s">
        <v>47</v>
      </c>
    </row>
    <row r="74">
      <c r="A74" s="4">
        <v>41750.0</v>
      </c>
      <c r="B74" s="5">
        <v>111.0</v>
      </c>
      <c r="C74" s="5">
        <v>15.0</v>
      </c>
      <c r="D74" s="5" t="s">
        <v>28</v>
      </c>
      <c r="E74" s="5" t="s">
        <v>24</v>
      </c>
      <c r="F74" s="5" t="s">
        <v>37</v>
      </c>
      <c r="G74" s="5" t="s">
        <v>24</v>
      </c>
      <c r="H74" s="5">
        <v>0.01645</v>
      </c>
      <c r="I74" s="5">
        <v>1.0</v>
      </c>
      <c r="J74" s="5" t="s">
        <v>28</v>
      </c>
      <c r="K74" s="5" t="s">
        <v>29</v>
      </c>
      <c r="L74" s="5" t="s">
        <v>29</v>
      </c>
      <c r="M74" s="5" t="s">
        <v>29</v>
      </c>
      <c r="N74" s="5" t="s">
        <v>29</v>
      </c>
      <c r="O74" s="7"/>
    </row>
    <row r="75">
      <c r="A75" s="4">
        <v>41750.0</v>
      </c>
      <c r="B75" s="5">
        <v>112.0</v>
      </c>
      <c r="C75" s="5">
        <v>15.0</v>
      </c>
      <c r="D75" s="5" t="s">
        <v>28</v>
      </c>
      <c r="E75" s="5" t="s">
        <v>24</v>
      </c>
      <c r="F75" s="5" t="s">
        <v>25</v>
      </c>
      <c r="G75" s="5" t="s">
        <v>24</v>
      </c>
      <c r="H75" s="5">
        <v>0.01346</v>
      </c>
      <c r="I75" s="5" t="s">
        <v>46</v>
      </c>
      <c r="J75" s="5" t="s">
        <v>28</v>
      </c>
      <c r="K75" s="5" t="s">
        <v>36</v>
      </c>
      <c r="L75" s="5" t="s">
        <v>36</v>
      </c>
      <c r="M75" s="5" t="s">
        <v>29</v>
      </c>
      <c r="N75" s="5" t="s">
        <v>29</v>
      </c>
      <c r="O75" s="7"/>
    </row>
    <row r="76">
      <c r="A76" s="4">
        <v>41750.0</v>
      </c>
      <c r="B76" s="5">
        <v>115.0</v>
      </c>
      <c r="C76" s="5">
        <v>8.0</v>
      </c>
      <c r="D76" s="5" t="s">
        <v>28</v>
      </c>
      <c r="E76" s="5" t="s">
        <v>24</v>
      </c>
      <c r="F76" s="5" t="s">
        <v>26</v>
      </c>
      <c r="G76" s="5" t="s">
        <v>24</v>
      </c>
      <c r="H76" s="5">
        <v>0.02402</v>
      </c>
      <c r="I76" s="5">
        <v>2.0</v>
      </c>
      <c r="J76" s="5" t="s">
        <v>28</v>
      </c>
      <c r="K76" s="5" t="s">
        <v>36</v>
      </c>
      <c r="L76" s="5" t="s">
        <v>36</v>
      </c>
      <c r="M76" s="5" t="s">
        <v>29</v>
      </c>
      <c r="N76" s="5" t="s">
        <v>29</v>
      </c>
      <c r="O76" s="7"/>
    </row>
    <row r="77">
      <c r="A77" s="4">
        <v>41750.0</v>
      </c>
      <c r="B77" s="5">
        <v>116.0</v>
      </c>
      <c r="C77" s="5">
        <v>7.0</v>
      </c>
      <c r="D77" s="5" t="s">
        <v>39</v>
      </c>
      <c r="E77" s="5" t="s">
        <v>23</v>
      </c>
      <c r="F77" s="5" t="s">
        <v>37</v>
      </c>
      <c r="G77" s="5" t="s">
        <v>24</v>
      </c>
      <c r="H77" s="5">
        <v>0.01455</v>
      </c>
      <c r="I77" s="5">
        <v>1.0</v>
      </c>
      <c r="J77" s="5" t="s">
        <v>28</v>
      </c>
      <c r="K77" s="5" t="s">
        <v>36</v>
      </c>
      <c r="L77" s="5" t="s">
        <v>29</v>
      </c>
      <c r="M77" s="5" t="s">
        <v>29</v>
      </c>
      <c r="N77" s="5" t="s">
        <v>29</v>
      </c>
      <c r="O77" s="5" t="s">
        <v>59</v>
      </c>
    </row>
    <row r="78">
      <c r="A78" s="4">
        <v>41750.0</v>
      </c>
      <c r="B78" s="5">
        <v>117.0</v>
      </c>
      <c r="C78" s="5">
        <v>9.0</v>
      </c>
      <c r="D78" s="5" t="s">
        <v>28</v>
      </c>
      <c r="E78" s="5" t="s">
        <v>24</v>
      </c>
      <c r="F78" s="5" t="s">
        <v>34</v>
      </c>
      <c r="G78" s="5" t="s">
        <v>24</v>
      </c>
      <c r="H78" s="5">
        <v>0.03308</v>
      </c>
      <c r="I78" s="5" t="s">
        <v>27</v>
      </c>
      <c r="J78" s="5" t="s">
        <v>28</v>
      </c>
      <c r="K78" s="5" t="s">
        <v>36</v>
      </c>
      <c r="L78" s="5" t="s">
        <v>29</v>
      </c>
      <c r="M78" s="5" t="s">
        <v>29</v>
      </c>
      <c r="N78" s="5" t="s">
        <v>29</v>
      </c>
      <c r="O78" s="7"/>
    </row>
    <row r="79">
      <c r="A79" s="4">
        <v>41750.0</v>
      </c>
      <c r="B79" s="5">
        <v>118.0</v>
      </c>
      <c r="C79" s="5">
        <v>7.0</v>
      </c>
      <c r="D79" s="5" t="s">
        <v>39</v>
      </c>
      <c r="E79" s="5" t="s">
        <v>23</v>
      </c>
      <c r="F79" s="5" t="s">
        <v>26</v>
      </c>
      <c r="G79" s="5" t="s">
        <v>24</v>
      </c>
      <c r="H79" s="5">
        <v>0.01714</v>
      </c>
      <c r="I79" s="5">
        <v>1.0</v>
      </c>
      <c r="J79" s="5" t="s">
        <v>28</v>
      </c>
      <c r="K79" s="5" t="s">
        <v>29</v>
      </c>
      <c r="L79" s="5" t="s">
        <v>29</v>
      </c>
      <c r="M79" s="5" t="s">
        <v>36</v>
      </c>
      <c r="N79" s="5" t="s">
        <v>29</v>
      </c>
      <c r="O79" s="7"/>
    </row>
    <row r="80">
      <c r="A80" s="4">
        <v>41750.0</v>
      </c>
      <c r="B80" s="5">
        <v>119.0</v>
      </c>
      <c r="C80" s="5">
        <v>7.0</v>
      </c>
      <c r="D80" s="5" t="s">
        <v>39</v>
      </c>
      <c r="E80" s="5" t="s">
        <v>23</v>
      </c>
      <c r="F80" s="5" t="s">
        <v>34</v>
      </c>
      <c r="G80" s="5" t="s">
        <v>24</v>
      </c>
      <c r="H80" s="5">
        <v>0.03118</v>
      </c>
      <c r="I80" s="5" t="s">
        <v>46</v>
      </c>
      <c r="J80" s="5" t="s">
        <v>28</v>
      </c>
      <c r="K80" s="5" t="s">
        <v>36</v>
      </c>
      <c r="L80" s="5" t="s">
        <v>29</v>
      </c>
      <c r="M80" s="5" t="s">
        <v>29</v>
      </c>
      <c r="N80" s="5" t="s">
        <v>29</v>
      </c>
      <c r="O80" s="7"/>
    </row>
    <row r="81">
      <c r="A81" s="4">
        <v>41750.0</v>
      </c>
      <c r="B81" s="5">
        <v>120.0</v>
      </c>
      <c r="C81" s="5">
        <v>8.0</v>
      </c>
      <c r="D81" s="5" t="s">
        <v>28</v>
      </c>
      <c r="E81" s="5" t="s">
        <v>24</v>
      </c>
      <c r="F81" s="5" t="s">
        <v>37</v>
      </c>
      <c r="G81" s="5" t="s">
        <v>24</v>
      </c>
      <c r="H81" s="5">
        <v>0.0184</v>
      </c>
      <c r="I81" s="5">
        <v>1.0</v>
      </c>
      <c r="J81" s="5" t="s">
        <v>28</v>
      </c>
      <c r="K81" s="5" t="s">
        <v>36</v>
      </c>
      <c r="L81" s="5" t="s">
        <v>29</v>
      </c>
      <c r="M81" s="5" t="s">
        <v>29</v>
      </c>
      <c r="N81" s="5" t="s">
        <v>29</v>
      </c>
      <c r="O81" s="7"/>
    </row>
    <row r="82">
      <c r="A82" s="4">
        <v>41750.0</v>
      </c>
      <c r="B82" s="5">
        <v>121.0</v>
      </c>
      <c r="C82" s="5">
        <v>13.0</v>
      </c>
      <c r="D82" s="5" t="s">
        <v>28</v>
      </c>
      <c r="E82" s="5" t="s">
        <v>24</v>
      </c>
      <c r="F82" s="5" t="s">
        <v>34</v>
      </c>
      <c r="G82" s="5" t="s">
        <v>24</v>
      </c>
      <c r="H82" s="5">
        <v>0.02411</v>
      </c>
      <c r="I82" s="5">
        <v>1.0</v>
      </c>
      <c r="J82" s="5" t="s">
        <v>28</v>
      </c>
      <c r="K82" s="5" t="s">
        <v>29</v>
      </c>
      <c r="L82" s="5" t="s">
        <v>29</v>
      </c>
      <c r="M82" s="5" t="s">
        <v>29</v>
      </c>
      <c r="N82" s="5" t="s">
        <v>36</v>
      </c>
      <c r="O82" s="5" t="s">
        <v>83</v>
      </c>
    </row>
    <row r="83">
      <c r="A83" s="4">
        <v>41750.0</v>
      </c>
      <c r="B83" s="5">
        <v>122.0</v>
      </c>
      <c r="C83" s="5">
        <v>13.0</v>
      </c>
      <c r="D83" s="5" t="s">
        <v>39</v>
      </c>
      <c r="E83" s="5" t="s">
        <v>23</v>
      </c>
      <c r="F83" s="5" t="s">
        <v>26</v>
      </c>
      <c r="G83" s="5" t="s">
        <v>24</v>
      </c>
      <c r="H83" s="5">
        <v>0.02966</v>
      </c>
      <c r="I83" s="5" t="s">
        <v>27</v>
      </c>
      <c r="J83" s="5" t="s">
        <v>28</v>
      </c>
      <c r="K83" s="5" t="s">
        <v>29</v>
      </c>
      <c r="L83" s="5" t="s">
        <v>29</v>
      </c>
      <c r="M83" s="5" t="s">
        <v>36</v>
      </c>
      <c r="N83" s="5" t="s">
        <v>29</v>
      </c>
      <c r="O83" s="7"/>
    </row>
    <row r="84">
      <c r="A84" s="4">
        <v>41786.0</v>
      </c>
      <c r="B84" s="5">
        <v>123.0</v>
      </c>
      <c r="C84" s="5">
        <v>13.0</v>
      </c>
      <c r="D84" s="5" t="s">
        <v>28</v>
      </c>
      <c r="E84" s="5" t="s">
        <v>24</v>
      </c>
      <c r="F84" s="5" t="s">
        <v>26</v>
      </c>
      <c r="G84" s="5" t="s">
        <v>24</v>
      </c>
      <c r="H84" s="5">
        <v>0.0291</v>
      </c>
      <c r="I84" s="5">
        <v>1.0</v>
      </c>
      <c r="J84" s="5" t="s">
        <v>28</v>
      </c>
      <c r="K84" s="5" t="s">
        <v>36</v>
      </c>
      <c r="L84" s="7"/>
      <c r="M84" s="7"/>
      <c r="N84" s="5" t="s">
        <v>36</v>
      </c>
      <c r="O84" s="5" t="s">
        <v>47</v>
      </c>
    </row>
    <row r="85">
      <c r="A85" s="4">
        <v>41786.0</v>
      </c>
      <c r="B85" s="5">
        <v>124.0</v>
      </c>
      <c r="C85" s="5">
        <v>16.0</v>
      </c>
      <c r="D85" s="5" t="s">
        <v>28</v>
      </c>
      <c r="E85" s="5" t="s">
        <v>24</v>
      </c>
      <c r="F85" s="5" t="s">
        <v>26</v>
      </c>
      <c r="G85" s="5" t="s">
        <v>24</v>
      </c>
      <c r="H85" s="5">
        <v>0.02059</v>
      </c>
      <c r="I85" s="5" t="s">
        <v>76</v>
      </c>
      <c r="J85" s="5" t="s">
        <v>28</v>
      </c>
      <c r="K85" s="5" t="s">
        <v>29</v>
      </c>
      <c r="L85" s="5" t="s">
        <v>29</v>
      </c>
      <c r="M85" s="5" t="s">
        <v>29</v>
      </c>
      <c r="N85" s="5" t="s">
        <v>29</v>
      </c>
      <c r="O85" s="7"/>
    </row>
    <row r="86">
      <c r="A86" s="4">
        <v>41786.0</v>
      </c>
      <c r="B86" s="5">
        <v>125.0</v>
      </c>
      <c r="C86" s="5">
        <v>16.0</v>
      </c>
      <c r="D86" s="5" t="s">
        <v>28</v>
      </c>
      <c r="E86" s="5" t="s">
        <v>24</v>
      </c>
      <c r="F86" s="5" t="s">
        <v>25</v>
      </c>
      <c r="G86" s="5">
        <v>5.0</v>
      </c>
      <c r="H86" s="5">
        <v>0.023</v>
      </c>
      <c r="I86" s="5">
        <v>1.0</v>
      </c>
      <c r="J86" s="5" t="s">
        <v>28</v>
      </c>
      <c r="K86" s="5" t="s">
        <v>36</v>
      </c>
      <c r="L86" s="5" t="s">
        <v>29</v>
      </c>
      <c r="M86" s="5" t="s">
        <v>29</v>
      </c>
      <c r="N86" s="5" t="s">
        <v>36</v>
      </c>
      <c r="O86" s="5" t="s">
        <v>84</v>
      </c>
    </row>
    <row r="87">
      <c r="A87" s="4">
        <v>41786.0</v>
      </c>
      <c r="B87" s="5">
        <v>126.0</v>
      </c>
      <c r="C87" s="5">
        <v>16.0</v>
      </c>
      <c r="D87" s="5" t="s">
        <v>28</v>
      </c>
      <c r="E87" s="5" t="s">
        <v>24</v>
      </c>
      <c r="F87" s="5" t="s">
        <v>34</v>
      </c>
      <c r="G87" s="5">
        <v>7.0</v>
      </c>
      <c r="H87" s="5">
        <v>0.01817</v>
      </c>
      <c r="I87" s="5" t="s">
        <v>85</v>
      </c>
      <c r="J87" s="5" t="s">
        <v>28</v>
      </c>
      <c r="K87" s="5" t="s">
        <v>36</v>
      </c>
      <c r="L87" s="5" t="s">
        <v>29</v>
      </c>
      <c r="M87" s="5" t="s">
        <v>29</v>
      </c>
      <c r="N87" s="5" t="s">
        <v>29</v>
      </c>
      <c r="O87" s="7"/>
    </row>
    <row r="88">
      <c r="A88" s="4">
        <v>41786.0</v>
      </c>
      <c r="B88" s="5">
        <v>127.0</v>
      </c>
      <c r="C88" s="5">
        <v>16.0</v>
      </c>
      <c r="D88" s="5" t="s">
        <v>39</v>
      </c>
      <c r="E88" s="5" t="s">
        <v>40</v>
      </c>
      <c r="F88" s="5" t="s">
        <v>26</v>
      </c>
      <c r="G88" s="5">
        <v>3.0</v>
      </c>
      <c r="H88" s="5">
        <v>0.01304</v>
      </c>
      <c r="I88" s="5">
        <v>1.0</v>
      </c>
      <c r="J88" s="5" t="s">
        <v>28</v>
      </c>
      <c r="K88" s="5" t="s">
        <v>36</v>
      </c>
      <c r="L88" s="5" t="s">
        <v>29</v>
      </c>
      <c r="M88" s="5" t="s">
        <v>36</v>
      </c>
      <c r="N88" s="5" t="s">
        <v>29</v>
      </c>
      <c r="O88" s="7"/>
    </row>
    <row r="89">
      <c r="A89" s="4">
        <v>41786.0</v>
      </c>
      <c r="B89" s="5">
        <v>128.0</v>
      </c>
      <c r="C89" s="5">
        <v>16.0</v>
      </c>
      <c r="D89" s="5" t="s">
        <v>39</v>
      </c>
      <c r="E89" s="5" t="s">
        <v>40</v>
      </c>
      <c r="F89" s="5" t="s">
        <v>34</v>
      </c>
      <c r="G89" s="5">
        <v>5.0</v>
      </c>
      <c r="H89" s="5">
        <v>0.01262</v>
      </c>
      <c r="I89" s="5">
        <v>1.0</v>
      </c>
      <c r="J89" s="5" t="s">
        <v>28</v>
      </c>
      <c r="K89" s="5" t="s">
        <v>36</v>
      </c>
      <c r="L89" s="5" t="s">
        <v>29</v>
      </c>
      <c r="M89" s="5" t="s">
        <v>29</v>
      </c>
      <c r="N89" s="5" t="s">
        <v>29</v>
      </c>
      <c r="O89" s="7"/>
    </row>
    <row r="90">
      <c r="A90" s="4">
        <v>41786.0</v>
      </c>
      <c r="B90" s="5">
        <v>129.0</v>
      </c>
      <c r="C90" s="5">
        <v>16.0</v>
      </c>
      <c r="D90" s="5" t="s">
        <v>39</v>
      </c>
      <c r="E90" s="5" t="s">
        <v>40</v>
      </c>
      <c r="F90" s="5" t="s">
        <v>25</v>
      </c>
      <c r="G90" s="5">
        <v>3.0</v>
      </c>
      <c r="H90" s="5">
        <v>0.01631</v>
      </c>
      <c r="I90" s="5">
        <v>1.0</v>
      </c>
      <c r="J90" s="5" t="s">
        <v>28</v>
      </c>
      <c r="K90" s="5" t="s">
        <v>36</v>
      </c>
      <c r="L90" s="5" t="s">
        <v>29</v>
      </c>
      <c r="M90" s="5" t="s">
        <v>29</v>
      </c>
      <c r="N90" s="5" t="s">
        <v>36</v>
      </c>
      <c r="O90" s="5" t="s">
        <v>47</v>
      </c>
    </row>
    <row r="91">
      <c r="A91" s="4">
        <v>41786.0</v>
      </c>
      <c r="B91" s="5">
        <v>130.0</v>
      </c>
      <c r="C91" s="5">
        <v>16.0</v>
      </c>
      <c r="D91" s="5" t="s">
        <v>39</v>
      </c>
      <c r="E91" s="5" t="s">
        <v>40</v>
      </c>
      <c r="F91" s="5" t="s">
        <v>37</v>
      </c>
      <c r="G91" s="5">
        <v>6.0</v>
      </c>
      <c r="H91" s="5">
        <v>0.01802</v>
      </c>
      <c r="I91" s="5">
        <v>1.0</v>
      </c>
      <c r="J91" s="5" t="s">
        <v>28</v>
      </c>
      <c r="K91" s="5" t="s">
        <v>36</v>
      </c>
      <c r="L91" s="5" t="s">
        <v>29</v>
      </c>
      <c r="M91" s="5" t="s">
        <v>29</v>
      </c>
      <c r="N91" s="5" t="s">
        <v>29</v>
      </c>
      <c r="O91" s="7"/>
    </row>
    <row r="92">
      <c r="A92" s="4">
        <v>41786.0</v>
      </c>
      <c r="B92" s="5">
        <v>131.0</v>
      </c>
      <c r="C92" s="5">
        <v>16.0</v>
      </c>
      <c r="D92" s="5" t="s">
        <v>28</v>
      </c>
      <c r="E92" s="5" t="s">
        <v>24</v>
      </c>
      <c r="F92" s="5" t="s">
        <v>37</v>
      </c>
      <c r="G92" s="5">
        <v>5.0</v>
      </c>
      <c r="H92" s="5">
        <v>0.01984</v>
      </c>
      <c r="I92" s="5">
        <v>1.0</v>
      </c>
      <c r="J92" s="5" t="s">
        <v>28</v>
      </c>
      <c r="K92" s="5" t="s">
        <v>36</v>
      </c>
      <c r="L92" s="5" t="s">
        <v>36</v>
      </c>
      <c r="M92" s="5" t="s">
        <v>29</v>
      </c>
      <c r="N92" s="5" t="s">
        <v>36</v>
      </c>
      <c r="O92" s="5" t="s">
        <v>47</v>
      </c>
    </row>
    <row r="93">
      <c r="A93" s="4">
        <v>41786.0</v>
      </c>
      <c r="B93" s="5">
        <v>132.0</v>
      </c>
      <c r="C93" s="5">
        <v>12.0</v>
      </c>
      <c r="D93" s="5" t="s">
        <v>28</v>
      </c>
      <c r="E93" s="5" t="s">
        <v>24</v>
      </c>
      <c r="F93" s="5" t="s">
        <v>37</v>
      </c>
      <c r="G93" s="5" t="s">
        <v>24</v>
      </c>
      <c r="H93" s="5">
        <v>0.02013</v>
      </c>
      <c r="I93" s="5">
        <v>1.0</v>
      </c>
      <c r="J93" s="5" t="s">
        <v>28</v>
      </c>
      <c r="K93" s="5" t="s">
        <v>36</v>
      </c>
      <c r="L93" s="5" t="s">
        <v>36</v>
      </c>
      <c r="M93" s="5" t="s">
        <v>29</v>
      </c>
      <c r="N93" s="5" t="s">
        <v>36</v>
      </c>
      <c r="O93" s="5" t="s">
        <v>87</v>
      </c>
    </row>
    <row r="94">
      <c r="A94" s="4">
        <v>41786.0</v>
      </c>
      <c r="B94" s="5">
        <v>133.0</v>
      </c>
      <c r="C94" s="5">
        <v>12.0</v>
      </c>
      <c r="D94" s="5" t="s">
        <v>28</v>
      </c>
      <c r="E94" s="5" t="s">
        <v>24</v>
      </c>
      <c r="F94" s="5" t="s">
        <v>25</v>
      </c>
      <c r="G94" s="5" t="s">
        <v>24</v>
      </c>
      <c r="H94" s="5">
        <v>0.02478</v>
      </c>
      <c r="I94" s="5">
        <v>1.0</v>
      </c>
      <c r="J94" s="5" t="s">
        <v>28</v>
      </c>
      <c r="K94" s="5" t="s">
        <v>36</v>
      </c>
      <c r="L94" s="5" t="s">
        <v>29</v>
      </c>
      <c r="M94" s="5" t="s">
        <v>29</v>
      </c>
      <c r="N94" s="5" t="s">
        <v>36</v>
      </c>
      <c r="O94" s="5" t="s">
        <v>47</v>
      </c>
    </row>
    <row r="95">
      <c r="A95" s="4">
        <v>41786.0</v>
      </c>
      <c r="B95" s="5">
        <v>134.0</v>
      </c>
      <c r="C95" s="5">
        <v>12.0</v>
      </c>
      <c r="D95" s="5" t="s">
        <v>28</v>
      </c>
      <c r="E95" s="5" t="s">
        <v>24</v>
      </c>
      <c r="F95" s="5" t="s">
        <v>34</v>
      </c>
      <c r="G95" s="5" t="s">
        <v>24</v>
      </c>
      <c r="H95" s="5">
        <v>0.02751</v>
      </c>
      <c r="I95" s="5">
        <v>1.0</v>
      </c>
      <c r="J95" s="5" t="s">
        <v>28</v>
      </c>
      <c r="K95" s="5" t="s">
        <v>36</v>
      </c>
      <c r="L95" s="5" t="s">
        <v>29</v>
      </c>
      <c r="M95" s="5" t="s">
        <v>36</v>
      </c>
      <c r="N95" s="5" t="s">
        <v>36</v>
      </c>
      <c r="O95" s="5" t="s">
        <v>47</v>
      </c>
    </row>
    <row r="96">
      <c r="A96" s="4">
        <v>41786.0</v>
      </c>
      <c r="B96" s="5">
        <v>135.0</v>
      </c>
      <c r="C96" s="5">
        <v>12.0</v>
      </c>
      <c r="D96" s="5" t="s">
        <v>28</v>
      </c>
      <c r="E96" s="5" t="s">
        <v>24</v>
      </c>
      <c r="F96" s="5" t="s">
        <v>26</v>
      </c>
      <c r="G96" s="5" t="s">
        <v>24</v>
      </c>
      <c r="H96" s="5">
        <v>0.02799</v>
      </c>
      <c r="I96" s="5" t="s">
        <v>27</v>
      </c>
      <c r="J96" s="5" t="s">
        <v>28</v>
      </c>
      <c r="K96" s="5" t="s">
        <v>36</v>
      </c>
      <c r="L96" s="5" t="s">
        <v>36</v>
      </c>
      <c r="M96" s="5" t="s">
        <v>36</v>
      </c>
      <c r="N96" s="5" t="s">
        <v>36</v>
      </c>
      <c r="O96" s="5" t="s">
        <v>47</v>
      </c>
    </row>
    <row r="97">
      <c r="A97" s="4">
        <v>41786.0</v>
      </c>
      <c r="B97" s="5">
        <v>136.0</v>
      </c>
      <c r="C97" s="5">
        <v>12.0</v>
      </c>
      <c r="D97" s="5" t="s">
        <v>39</v>
      </c>
      <c r="E97" s="5" t="s">
        <v>56</v>
      </c>
      <c r="F97" s="5" t="s">
        <v>37</v>
      </c>
      <c r="G97" s="5" t="s">
        <v>24</v>
      </c>
      <c r="H97" s="5">
        <v>0.02599</v>
      </c>
      <c r="I97" s="5">
        <v>1.0</v>
      </c>
      <c r="J97" s="5" t="s">
        <v>28</v>
      </c>
      <c r="K97" s="5" t="s">
        <v>36</v>
      </c>
      <c r="L97" s="5" t="s">
        <v>29</v>
      </c>
      <c r="M97" s="5" t="s">
        <v>29</v>
      </c>
      <c r="N97" s="5" t="s">
        <v>36</v>
      </c>
      <c r="O97" s="5" t="s">
        <v>47</v>
      </c>
    </row>
    <row r="98">
      <c r="A98" s="4">
        <v>41786.0</v>
      </c>
      <c r="B98" s="5">
        <v>138.0</v>
      </c>
      <c r="C98" s="5">
        <v>12.0</v>
      </c>
      <c r="D98" s="5" t="s">
        <v>39</v>
      </c>
      <c r="E98" s="5" t="s">
        <v>56</v>
      </c>
      <c r="F98" s="5" t="s">
        <v>34</v>
      </c>
      <c r="G98" s="5" t="s">
        <v>24</v>
      </c>
      <c r="H98" s="5">
        <v>0.02639</v>
      </c>
      <c r="I98" s="5">
        <v>1.0</v>
      </c>
      <c r="J98" s="5" t="s">
        <v>28</v>
      </c>
      <c r="K98" s="5" t="s">
        <v>36</v>
      </c>
      <c r="L98" s="5" t="s">
        <v>29</v>
      </c>
      <c r="M98" s="5" t="s">
        <v>29</v>
      </c>
      <c r="N98" s="5" t="s">
        <v>29</v>
      </c>
      <c r="O98" s="5"/>
    </row>
    <row r="99">
      <c r="A99" s="4">
        <v>41786.0</v>
      </c>
      <c r="B99" s="5">
        <v>139.0</v>
      </c>
      <c r="C99" s="5">
        <v>12.0</v>
      </c>
      <c r="D99" s="5" t="s">
        <v>39</v>
      </c>
      <c r="E99" s="5" t="s">
        <v>56</v>
      </c>
      <c r="F99" s="5" t="s">
        <v>26</v>
      </c>
      <c r="G99" s="5" t="s">
        <v>24</v>
      </c>
      <c r="H99" s="5">
        <v>0.01929</v>
      </c>
      <c r="I99" s="5">
        <v>1.0</v>
      </c>
      <c r="J99" s="5" t="s">
        <v>28</v>
      </c>
      <c r="K99" s="5" t="s">
        <v>36</v>
      </c>
      <c r="L99" s="5" t="s">
        <v>36</v>
      </c>
      <c r="M99" s="5" t="s">
        <v>36</v>
      </c>
      <c r="N99" s="5" t="s">
        <v>36</v>
      </c>
      <c r="O99" s="5" t="s">
        <v>88</v>
      </c>
    </row>
    <row r="100">
      <c r="A100" s="4">
        <v>41786.0</v>
      </c>
      <c r="B100" s="5">
        <v>140.0</v>
      </c>
      <c r="C100" s="5">
        <v>15.0</v>
      </c>
      <c r="D100" s="5" t="s">
        <v>39</v>
      </c>
      <c r="E100" s="5" t="s">
        <v>56</v>
      </c>
      <c r="F100" s="5" t="s">
        <v>25</v>
      </c>
      <c r="G100" s="5" t="s">
        <v>24</v>
      </c>
      <c r="H100" s="5">
        <v>0.01982</v>
      </c>
      <c r="I100" s="5">
        <v>1.0</v>
      </c>
      <c r="J100" s="5" t="s">
        <v>28</v>
      </c>
      <c r="K100" s="5" t="s">
        <v>29</v>
      </c>
      <c r="L100" s="5" t="s">
        <v>29</v>
      </c>
      <c r="M100" s="5" t="s">
        <v>29</v>
      </c>
      <c r="N100" s="5" t="s">
        <v>29</v>
      </c>
      <c r="O100" s="5" t="s">
        <v>89</v>
      </c>
    </row>
    <row r="101">
      <c r="A101" s="4">
        <v>41787.0</v>
      </c>
      <c r="B101" s="5">
        <v>141.0</v>
      </c>
      <c r="C101" s="5">
        <v>15.0</v>
      </c>
      <c r="D101" s="5" t="s">
        <v>39</v>
      </c>
      <c r="E101" s="5" t="s">
        <v>56</v>
      </c>
      <c r="F101" s="5" t="s">
        <v>37</v>
      </c>
      <c r="G101" s="5" t="s">
        <v>24</v>
      </c>
      <c r="H101" s="5">
        <v>0.01952</v>
      </c>
      <c r="I101" s="5">
        <v>1.0</v>
      </c>
      <c r="J101" s="5" t="s">
        <v>28</v>
      </c>
      <c r="K101" s="5" t="s">
        <v>36</v>
      </c>
      <c r="L101" s="5" t="s">
        <v>29</v>
      </c>
      <c r="M101" s="5" t="s">
        <v>29</v>
      </c>
      <c r="N101" s="5" t="s">
        <v>29</v>
      </c>
      <c r="O101" s="7"/>
    </row>
    <row r="102">
      <c r="A102" s="4">
        <v>41787.0</v>
      </c>
      <c r="B102" s="5">
        <v>142.0</v>
      </c>
      <c r="C102" s="5">
        <v>15.0</v>
      </c>
      <c r="D102" s="5" t="s">
        <v>28</v>
      </c>
      <c r="E102" s="5" t="s">
        <v>24</v>
      </c>
      <c r="F102" s="5" t="s">
        <v>26</v>
      </c>
      <c r="G102" s="5" t="s">
        <v>24</v>
      </c>
      <c r="H102" s="5">
        <v>0.01797</v>
      </c>
      <c r="I102" s="5" t="s">
        <v>27</v>
      </c>
      <c r="J102" s="5" t="s">
        <v>28</v>
      </c>
      <c r="K102" s="5" t="s">
        <v>36</v>
      </c>
      <c r="L102" s="5" t="s">
        <v>29</v>
      </c>
      <c r="M102" s="5" t="s">
        <v>29</v>
      </c>
      <c r="N102" s="5" t="s">
        <v>36</v>
      </c>
      <c r="O102" s="7"/>
    </row>
    <row r="103">
      <c r="A103" s="4">
        <v>41787.0</v>
      </c>
      <c r="B103" s="5">
        <v>143.0</v>
      </c>
      <c r="C103" s="5">
        <v>13.0</v>
      </c>
      <c r="D103" s="5" t="s">
        <v>39</v>
      </c>
      <c r="E103" s="5" t="s">
        <v>23</v>
      </c>
      <c r="F103" s="5" t="s">
        <v>25</v>
      </c>
      <c r="G103" s="5" t="s">
        <v>24</v>
      </c>
      <c r="H103" s="5">
        <v>0.02659</v>
      </c>
      <c r="I103" s="5">
        <v>1.0</v>
      </c>
      <c r="J103" s="5" t="s">
        <v>28</v>
      </c>
      <c r="K103" s="5" t="s">
        <v>29</v>
      </c>
      <c r="L103" s="5" t="s">
        <v>29</v>
      </c>
      <c r="M103" s="5" t="s">
        <v>29</v>
      </c>
      <c r="N103" s="5" t="s">
        <v>29</v>
      </c>
      <c r="O103" s="5" t="s">
        <v>90</v>
      </c>
    </row>
    <row r="104">
      <c r="A104" s="4">
        <v>41787.0</v>
      </c>
      <c r="B104" s="5">
        <v>145.0</v>
      </c>
      <c r="C104" s="5">
        <v>13.0</v>
      </c>
      <c r="D104" s="5" t="s">
        <v>39</v>
      </c>
      <c r="E104" s="5" t="s">
        <v>23</v>
      </c>
      <c r="F104" s="5" t="s">
        <v>37</v>
      </c>
      <c r="G104" s="5" t="s">
        <v>24</v>
      </c>
      <c r="H104" s="5">
        <v>0.02149</v>
      </c>
      <c r="I104" s="5">
        <v>1.0</v>
      </c>
      <c r="J104" s="5" t="s">
        <v>28</v>
      </c>
      <c r="K104" s="5" t="s">
        <v>29</v>
      </c>
      <c r="L104" s="5" t="s">
        <v>36</v>
      </c>
      <c r="M104" s="5" t="s">
        <v>36</v>
      </c>
      <c r="N104" s="5" t="s">
        <v>29</v>
      </c>
      <c r="O104" s="7"/>
    </row>
    <row r="105">
      <c r="A105" s="4">
        <v>41787.0</v>
      </c>
      <c r="B105" s="5">
        <v>146.0</v>
      </c>
      <c r="C105" s="5">
        <v>15.0</v>
      </c>
      <c r="D105" s="5" t="s">
        <v>39</v>
      </c>
      <c r="E105" s="5" t="s">
        <v>56</v>
      </c>
      <c r="F105" s="5" t="s">
        <v>26</v>
      </c>
      <c r="G105" s="5" t="s">
        <v>24</v>
      </c>
      <c r="H105" s="5">
        <v>0.02038</v>
      </c>
      <c r="I105" s="5">
        <v>1.0</v>
      </c>
      <c r="J105" s="5" t="s">
        <v>28</v>
      </c>
      <c r="K105" s="5" t="s">
        <v>29</v>
      </c>
      <c r="L105" s="5" t="s">
        <v>29</v>
      </c>
      <c r="M105" s="5" t="s">
        <v>29</v>
      </c>
      <c r="N105" s="5" t="s">
        <v>36</v>
      </c>
      <c r="O105" s="5" t="s">
        <v>47</v>
      </c>
    </row>
    <row r="106">
      <c r="A106" s="4">
        <v>41787.0</v>
      </c>
      <c r="B106" s="5">
        <v>147.0</v>
      </c>
      <c r="C106" s="5">
        <v>9.0</v>
      </c>
      <c r="D106" s="5" t="s">
        <v>39</v>
      </c>
      <c r="E106" s="5" t="s">
        <v>56</v>
      </c>
      <c r="F106" s="5" t="s">
        <v>77</v>
      </c>
      <c r="G106" s="5" t="s">
        <v>24</v>
      </c>
      <c r="H106" s="5">
        <v>0.001124</v>
      </c>
      <c r="I106" s="5" t="s">
        <v>76</v>
      </c>
      <c r="J106" s="5" t="s">
        <v>28</v>
      </c>
      <c r="K106" s="5" t="s">
        <v>36</v>
      </c>
      <c r="L106" s="5" t="s">
        <v>36</v>
      </c>
      <c r="M106" s="5" t="s">
        <v>36</v>
      </c>
      <c r="N106" s="5" t="s">
        <v>29</v>
      </c>
      <c r="O106" s="7"/>
    </row>
    <row r="107">
      <c r="A107" s="4">
        <v>41787.0</v>
      </c>
      <c r="B107" s="5">
        <v>148.0</v>
      </c>
      <c r="C107" s="5">
        <v>25.0</v>
      </c>
      <c r="D107" s="5" t="s">
        <v>28</v>
      </c>
      <c r="E107" s="5" t="s">
        <v>24</v>
      </c>
      <c r="F107" s="5" t="s">
        <v>25</v>
      </c>
      <c r="G107" s="5" t="s">
        <v>24</v>
      </c>
      <c r="H107" s="5">
        <v>0.0178</v>
      </c>
      <c r="I107" s="5" t="s">
        <v>76</v>
      </c>
      <c r="J107" s="5" t="s">
        <v>28</v>
      </c>
      <c r="K107" s="5" t="s">
        <v>36</v>
      </c>
      <c r="L107" s="5" t="s">
        <v>29</v>
      </c>
      <c r="M107" s="5" t="s">
        <v>29</v>
      </c>
      <c r="N107" s="5" t="s">
        <v>29</v>
      </c>
      <c r="O107" s="7"/>
    </row>
    <row r="108">
      <c r="A108" s="4">
        <v>41787.0</v>
      </c>
      <c r="B108" s="5">
        <v>150.0</v>
      </c>
      <c r="C108" s="5">
        <v>9.0</v>
      </c>
      <c r="D108" s="5" t="s">
        <v>39</v>
      </c>
      <c r="E108" s="5" t="s">
        <v>56</v>
      </c>
      <c r="F108" s="5" t="s">
        <v>26</v>
      </c>
      <c r="G108" s="5" t="s">
        <v>24</v>
      </c>
      <c r="H108" s="5">
        <v>0.04656</v>
      </c>
      <c r="I108" s="5" t="s">
        <v>27</v>
      </c>
      <c r="J108" s="5" t="s">
        <v>28</v>
      </c>
      <c r="K108" s="5" t="s">
        <v>29</v>
      </c>
      <c r="L108" s="5" t="s">
        <v>29</v>
      </c>
      <c r="M108" s="5" t="s">
        <v>29</v>
      </c>
      <c r="N108" s="5" t="s">
        <v>29</v>
      </c>
      <c r="O108" s="7"/>
    </row>
    <row r="109">
      <c r="A109" s="4">
        <v>41787.0</v>
      </c>
      <c r="B109" s="5">
        <v>151.0</v>
      </c>
      <c r="C109" s="5">
        <v>25.0</v>
      </c>
      <c r="D109" s="5" t="s">
        <v>28</v>
      </c>
      <c r="E109" s="5" t="s">
        <v>24</v>
      </c>
      <c r="F109" s="5" t="s">
        <v>37</v>
      </c>
      <c r="G109" s="5" t="s">
        <v>24</v>
      </c>
      <c r="H109" s="5">
        <v>0.02777</v>
      </c>
      <c r="I109" s="5">
        <v>2.0</v>
      </c>
      <c r="J109" s="5" t="s">
        <v>28</v>
      </c>
      <c r="K109" s="5" t="s">
        <v>36</v>
      </c>
      <c r="L109" s="5" t="s">
        <v>36</v>
      </c>
      <c r="M109" s="5" t="s">
        <v>36</v>
      </c>
      <c r="N109" s="5" t="s">
        <v>29</v>
      </c>
      <c r="O109" s="7"/>
    </row>
    <row r="110">
      <c r="A110" s="4">
        <v>41787.0</v>
      </c>
      <c r="B110" s="5">
        <v>152.0</v>
      </c>
      <c r="C110" s="5">
        <v>25.0</v>
      </c>
      <c r="D110" s="5" t="s">
        <v>28</v>
      </c>
      <c r="E110" s="5" t="s">
        <v>24</v>
      </c>
      <c r="F110" s="5" t="s">
        <v>34</v>
      </c>
      <c r="G110" s="5" t="s">
        <v>24</v>
      </c>
      <c r="H110" s="5">
        <v>0.02554</v>
      </c>
      <c r="I110" s="5" t="s">
        <v>27</v>
      </c>
      <c r="J110" s="5" t="s">
        <v>28</v>
      </c>
      <c r="K110" s="5" t="s">
        <v>36</v>
      </c>
      <c r="L110" s="5" t="s">
        <v>36</v>
      </c>
      <c r="M110" s="5" t="s">
        <v>29</v>
      </c>
      <c r="N110" s="5" t="s">
        <v>36</v>
      </c>
      <c r="O110" s="5" t="s">
        <v>47</v>
      </c>
    </row>
    <row r="111">
      <c r="A111" s="4">
        <v>41787.0</v>
      </c>
      <c r="B111" s="5">
        <v>154.0</v>
      </c>
      <c r="C111" s="5">
        <v>25.0</v>
      </c>
      <c r="D111" s="5" t="s">
        <v>39</v>
      </c>
      <c r="E111" s="5" t="s">
        <v>91</v>
      </c>
      <c r="F111" s="5" t="s">
        <v>92</v>
      </c>
      <c r="G111" s="5" t="s">
        <v>24</v>
      </c>
      <c r="H111" s="5">
        <v>0.01825</v>
      </c>
      <c r="I111" s="5">
        <v>1.0</v>
      </c>
      <c r="J111" s="5" t="s">
        <v>28</v>
      </c>
      <c r="K111" s="5" t="s">
        <v>36</v>
      </c>
      <c r="L111" s="5" t="s">
        <v>29</v>
      </c>
      <c r="M111" s="5" t="s">
        <v>36</v>
      </c>
      <c r="N111" s="5" t="s">
        <v>29</v>
      </c>
      <c r="O111" s="5" t="s">
        <v>93</v>
      </c>
    </row>
    <row r="112">
      <c r="A112" s="4">
        <v>41787.0</v>
      </c>
      <c r="B112" s="5">
        <v>155.0</v>
      </c>
      <c r="C112" s="5">
        <v>25.0</v>
      </c>
      <c r="D112" s="5" t="s">
        <v>28</v>
      </c>
      <c r="E112" s="5" t="s">
        <v>24</v>
      </c>
      <c r="F112" s="5" t="s">
        <v>26</v>
      </c>
      <c r="G112" s="5" t="s">
        <v>24</v>
      </c>
      <c r="H112" s="5">
        <v>0.01338</v>
      </c>
      <c r="I112" s="5">
        <v>1.0</v>
      </c>
      <c r="J112" s="5" t="s">
        <v>28</v>
      </c>
      <c r="K112" s="5" t="s">
        <v>36</v>
      </c>
      <c r="L112" s="5" t="s">
        <v>36</v>
      </c>
      <c r="M112" s="5" t="s">
        <v>36</v>
      </c>
      <c r="N112" s="5" t="s">
        <v>36</v>
      </c>
      <c r="O112" s="5" t="s">
        <v>47</v>
      </c>
    </row>
    <row r="113">
      <c r="A113" s="4">
        <v>41787.0</v>
      </c>
      <c r="B113" s="5">
        <v>156.0</v>
      </c>
      <c r="C113" s="5">
        <v>24.0</v>
      </c>
      <c r="D113" s="5" t="s">
        <v>39</v>
      </c>
      <c r="E113" s="5" t="s">
        <v>56</v>
      </c>
      <c r="F113" s="5" t="s">
        <v>34</v>
      </c>
      <c r="G113" s="5" t="s">
        <v>24</v>
      </c>
      <c r="H113" s="5">
        <v>0.02544</v>
      </c>
      <c r="I113" s="5">
        <v>1.0</v>
      </c>
      <c r="J113" s="5" t="s">
        <v>28</v>
      </c>
      <c r="K113" s="5" t="s">
        <v>36</v>
      </c>
      <c r="L113" s="5" t="s">
        <v>29</v>
      </c>
      <c r="M113" s="5" t="s">
        <v>29</v>
      </c>
      <c r="N113" s="5" t="s">
        <v>29</v>
      </c>
      <c r="O113" s="7"/>
    </row>
    <row r="114">
      <c r="A114" s="4">
        <v>41787.0</v>
      </c>
      <c r="B114" s="5">
        <v>157.0</v>
      </c>
      <c r="C114" s="5">
        <v>24.0</v>
      </c>
      <c r="D114" s="5" t="s">
        <v>28</v>
      </c>
      <c r="E114" s="5" t="s">
        <v>24</v>
      </c>
      <c r="F114" s="5" t="s">
        <v>25</v>
      </c>
      <c r="G114" s="5" t="s">
        <v>24</v>
      </c>
      <c r="H114" s="5">
        <v>0.04</v>
      </c>
      <c r="I114" s="5" t="s">
        <v>27</v>
      </c>
      <c r="J114" s="5" t="s">
        <v>28</v>
      </c>
      <c r="K114" s="5" t="s">
        <v>36</v>
      </c>
      <c r="L114" s="5" t="s">
        <v>29</v>
      </c>
      <c r="M114" s="5" t="s">
        <v>29</v>
      </c>
      <c r="N114" s="5" t="s">
        <v>36</v>
      </c>
      <c r="O114" s="5" t="s">
        <v>47</v>
      </c>
    </row>
    <row r="115">
      <c r="A115" s="4">
        <v>41787.0</v>
      </c>
      <c r="B115" s="5">
        <v>158.0</v>
      </c>
      <c r="C115" s="5">
        <v>17.0</v>
      </c>
      <c r="D115" s="5" t="s">
        <v>28</v>
      </c>
      <c r="E115" s="5" t="s">
        <v>24</v>
      </c>
      <c r="F115" s="5" t="s">
        <v>37</v>
      </c>
      <c r="G115" s="5">
        <v>11.0</v>
      </c>
      <c r="H115" s="5">
        <v>0.02741</v>
      </c>
      <c r="I115" s="5">
        <v>1.0</v>
      </c>
      <c r="J115" s="5" t="s">
        <v>28</v>
      </c>
      <c r="K115" s="5" t="s">
        <v>36</v>
      </c>
      <c r="L115" s="5" t="s">
        <v>29</v>
      </c>
      <c r="M115" s="5" t="s">
        <v>36</v>
      </c>
      <c r="N115" s="5" t="s">
        <v>36</v>
      </c>
      <c r="O115" s="5" t="s">
        <v>47</v>
      </c>
    </row>
    <row r="116">
      <c r="A116" s="4">
        <v>41788.0</v>
      </c>
      <c r="B116" s="5">
        <v>160.0</v>
      </c>
      <c r="C116" s="5">
        <v>19.0</v>
      </c>
      <c r="D116" s="5" t="s">
        <v>28</v>
      </c>
      <c r="E116" s="5" t="s">
        <v>24</v>
      </c>
      <c r="F116" s="5" t="s">
        <v>25</v>
      </c>
      <c r="G116" s="5" t="s">
        <v>24</v>
      </c>
      <c r="H116" s="5">
        <v>0.01931</v>
      </c>
      <c r="I116" s="5" t="s">
        <v>27</v>
      </c>
      <c r="J116" s="5" t="s">
        <v>28</v>
      </c>
      <c r="K116" s="5" t="s">
        <v>36</v>
      </c>
      <c r="L116" s="5" t="s">
        <v>36</v>
      </c>
      <c r="M116" s="5" t="s">
        <v>29</v>
      </c>
      <c r="N116" s="5" t="s">
        <v>29</v>
      </c>
      <c r="O116" s="7"/>
    </row>
    <row r="117">
      <c r="A117" s="4">
        <v>41788.0</v>
      </c>
      <c r="B117" s="5">
        <v>161.0</v>
      </c>
      <c r="C117" s="5">
        <v>17.0</v>
      </c>
      <c r="D117" s="5" t="s">
        <v>28</v>
      </c>
      <c r="E117" s="5" t="s">
        <v>24</v>
      </c>
      <c r="F117" s="5" t="s">
        <v>34</v>
      </c>
      <c r="G117" s="5">
        <v>4.0</v>
      </c>
      <c r="H117" s="5">
        <v>0.025</v>
      </c>
      <c r="I117" s="5" t="s">
        <v>46</v>
      </c>
      <c r="J117" s="5" t="s">
        <v>28</v>
      </c>
      <c r="K117" s="5" t="s">
        <v>29</v>
      </c>
      <c r="L117" s="5" t="s">
        <v>29</v>
      </c>
      <c r="M117" s="5" t="s">
        <v>36</v>
      </c>
      <c r="N117" s="5" t="s">
        <v>36</v>
      </c>
      <c r="O117" s="5" t="s">
        <v>47</v>
      </c>
    </row>
    <row r="118">
      <c r="A118" s="4">
        <v>41788.0</v>
      </c>
      <c r="B118" s="5">
        <v>162.0</v>
      </c>
      <c r="C118" s="5">
        <v>17.0</v>
      </c>
      <c r="D118" s="5" t="s">
        <v>28</v>
      </c>
      <c r="E118" s="5" t="s">
        <v>24</v>
      </c>
      <c r="F118" s="5" t="s">
        <v>26</v>
      </c>
      <c r="G118" s="5">
        <v>5.0</v>
      </c>
      <c r="H118" s="5">
        <v>0.0208</v>
      </c>
      <c r="I118" s="5">
        <v>1.0</v>
      </c>
      <c r="J118" s="5" t="s">
        <v>28</v>
      </c>
      <c r="K118" s="5" t="s">
        <v>36</v>
      </c>
      <c r="L118" s="5" t="s">
        <v>29</v>
      </c>
      <c r="M118" s="5" t="s">
        <v>29</v>
      </c>
      <c r="N118" s="5" t="s">
        <v>36</v>
      </c>
      <c r="O118" s="5" t="s">
        <v>47</v>
      </c>
    </row>
    <row r="119">
      <c r="A119" s="4">
        <v>41788.0</v>
      </c>
      <c r="B119" s="5">
        <v>163.0</v>
      </c>
      <c r="C119" s="5">
        <v>19.0</v>
      </c>
      <c r="D119" s="5" t="s">
        <v>28</v>
      </c>
      <c r="E119" s="5" t="s">
        <v>24</v>
      </c>
      <c r="F119" s="5" t="s">
        <v>34</v>
      </c>
      <c r="G119" s="5">
        <v>11.0</v>
      </c>
      <c r="H119" s="5">
        <v>0.03094</v>
      </c>
      <c r="I119" s="5" t="s">
        <v>94</v>
      </c>
      <c r="J119" s="5" t="s">
        <v>28</v>
      </c>
      <c r="K119" s="5" t="s">
        <v>36</v>
      </c>
      <c r="L119" s="5" t="s">
        <v>36</v>
      </c>
      <c r="M119" s="5" t="s">
        <v>36</v>
      </c>
      <c r="N119" s="5" t="s">
        <v>36</v>
      </c>
      <c r="O119" s="5" t="s">
        <v>47</v>
      </c>
    </row>
    <row r="120">
      <c r="A120" s="4">
        <v>41788.0</v>
      </c>
      <c r="B120" s="5">
        <v>164.0</v>
      </c>
      <c r="C120" s="5">
        <v>17.0</v>
      </c>
      <c r="D120" s="5" t="s">
        <v>28</v>
      </c>
      <c r="E120" s="5" t="s">
        <v>24</v>
      </c>
      <c r="F120" s="5" t="s">
        <v>25</v>
      </c>
      <c r="G120" s="5">
        <v>3.0</v>
      </c>
      <c r="H120" s="5">
        <v>0.02198</v>
      </c>
      <c r="I120" s="5">
        <v>1.0</v>
      </c>
      <c r="J120" s="5" t="s">
        <v>28</v>
      </c>
      <c r="K120" s="5" t="s">
        <v>29</v>
      </c>
      <c r="L120" s="5" t="s">
        <v>29</v>
      </c>
      <c r="M120" s="5" t="s">
        <v>29</v>
      </c>
      <c r="N120" s="5" t="s">
        <v>36</v>
      </c>
      <c r="O120" s="5" t="s">
        <v>95</v>
      </c>
    </row>
    <row r="121">
      <c r="A121" s="4">
        <v>41788.0</v>
      </c>
      <c r="B121" s="5">
        <v>165.0</v>
      </c>
      <c r="C121" s="5">
        <v>17.0</v>
      </c>
      <c r="D121" s="5" t="s">
        <v>39</v>
      </c>
      <c r="E121" s="5" t="s">
        <v>40</v>
      </c>
      <c r="F121" s="5" t="s">
        <v>26</v>
      </c>
      <c r="G121" s="5">
        <v>5.0</v>
      </c>
      <c r="H121" s="5">
        <v>0.01408</v>
      </c>
      <c r="I121" s="5">
        <v>1.0</v>
      </c>
      <c r="J121" s="5" t="s">
        <v>28</v>
      </c>
      <c r="K121" s="5" t="s">
        <v>29</v>
      </c>
      <c r="L121" s="5" t="s">
        <v>29</v>
      </c>
      <c r="M121" s="5" t="s">
        <v>29</v>
      </c>
      <c r="N121" s="5" t="s">
        <v>36</v>
      </c>
      <c r="O121" s="5" t="s">
        <v>47</v>
      </c>
    </row>
    <row r="122">
      <c r="A122" s="4">
        <v>41788.0</v>
      </c>
      <c r="B122" s="5">
        <v>166.0</v>
      </c>
      <c r="C122" s="5">
        <v>17.0</v>
      </c>
      <c r="D122" s="5" t="s">
        <v>39</v>
      </c>
      <c r="E122" s="5" t="s">
        <v>40</v>
      </c>
      <c r="F122" s="5" t="s">
        <v>34</v>
      </c>
      <c r="G122" s="5">
        <v>3.0</v>
      </c>
      <c r="H122" s="5">
        <v>0.01868</v>
      </c>
      <c r="I122" s="5" t="s">
        <v>46</v>
      </c>
      <c r="J122" s="5" t="s">
        <v>28</v>
      </c>
      <c r="K122" s="5" t="s">
        <v>36</v>
      </c>
      <c r="L122" s="5" t="s">
        <v>29</v>
      </c>
      <c r="M122" s="5" t="s">
        <v>36</v>
      </c>
      <c r="N122" s="5" t="s">
        <v>29</v>
      </c>
      <c r="O122" s="7"/>
    </row>
    <row r="123">
      <c r="A123" s="4">
        <v>41788.0</v>
      </c>
      <c r="B123" s="5">
        <v>167.0</v>
      </c>
      <c r="C123" s="5">
        <v>17.0</v>
      </c>
      <c r="D123" s="5" t="s">
        <v>39</v>
      </c>
      <c r="E123" s="5" t="s">
        <v>40</v>
      </c>
      <c r="F123" s="5" t="s">
        <v>25</v>
      </c>
      <c r="G123" s="5">
        <v>10.0</v>
      </c>
      <c r="H123" s="5">
        <v>0.03813</v>
      </c>
      <c r="I123" s="5" t="s">
        <v>46</v>
      </c>
      <c r="J123" s="5" t="s">
        <v>28</v>
      </c>
      <c r="K123" s="5" t="s">
        <v>29</v>
      </c>
      <c r="L123" s="5" t="s">
        <v>29</v>
      </c>
      <c r="M123" s="5" t="s">
        <v>36</v>
      </c>
      <c r="N123" s="5" t="s">
        <v>36</v>
      </c>
      <c r="O123" s="5" t="s">
        <v>47</v>
      </c>
    </row>
    <row r="124">
      <c r="A124" s="4">
        <v>41788.0</v>
      </c>
      <c r="B124" s="5">
        <v>169.0</v>
      </c>
      <c r="C124" s="5">
        <v>19.0</v>
      </c>
      <c r="D124" s="5" t="s">
        <v>28</v>
      </c>
      <c r="E124" s="5" t="s">
        <v>24</v>
      </c>
      <c r="F124" s="5" t="s">
        <v>26</v>
      </c>
      <c r="G124" s="5" t="s">
        <v>24</v>
      </c>
      <c r="H124" s="5">
        <v>0.0269</v>
      </c>
      <c r="I124" s="5" t="s">
        <v>27</v>
      </c>
      <c r="J124" s="5" t="s">
        <v>28</v>
      </c>
      <c r="K124" s="5" t="s">
        <v>36</v>
      </c>
      <c r="L124" s="5" t="s">
        <v>29</v>
      </c>
      <c r="M124" s="5" t="s">
        <v>29</v>
      </c>
      <c r="N124" s="5" t="s">
        <v>36</v>
      </c>
      <c r="O124" s="5" t="s">
        <v>47</v>
      </c>
    </row>
    <row r="125">
      <c r="A125" s="4">
        <v>41788.0</v>
      </c>
      <c r="B125" s="5">
        <v>170.0</v>
      </c>
      <c r="C125" s="5">
        <v>19.0</v>
      </c>
      <c r="D125" s="5" t="s">
        <v>39</v>
      </c>
      <c r="E125" s="5" t="s">
        <v>30</v>
      </c>
      <c r="F125" s="5" t="s">
        <v>34</v>
      </c>
      <c r="G125" s="5" t="s">
        <v>24</v>
      </c>
      <c r="H125" s="5">
        <v>0.01557</v>
      </c>
      <c r="I125" s="5" t="s">
        <v>46</v>
      </c>
      <c r="J125" s="5" t="s">
        <v>28</v>
      </c>
      <c r="K125" s="5" t="s">
        <v>29</v>
      </c>
      <c r="L125" s="5" t="s">
        <v>29</v>
      </c>
      <c r="M125" s="5" t="s">
        <v>29</v>
      </c>
      <c r="N125" s="5" t="s">
        <v>29</v>
      </c>
      <c r="O125" s="7"/>
    </row>
    <row r="126">
      <c r="A126" s="4">
        <v>41788.0</v>
      </c>
      <c r="B126" s="5">
        <v>172.0</v>
      </c>
      <c r="C126" s="5">
        <v>19.0</v>
      </c>
      <c r="D126" s="5" t="s">
        <v>39</v>
      </c>
      <c r="E126" s="5" t="s">
        <v>30</v>
      </c>
      <c r="F126" s="5" t="s">
        <v>37</v>
      </c>
      <c r="G126" s="5">
        <v>2.0</v>
      </c>
      <c r="H126" s="5">
        <v>0.02149</v>
      </c>
      <c r="I126" s="5" t="s">
        <v>27</v>
      </c>
      <c r="J126" s="5" t="s">
        <v>28</v>
      </c>
      <c r="K126" s="5" t="s">
        <v>36</v>
      </c>
      <c r="L126" s="5" t="s">
        <v>29</v>
      </c>
      <c r="M126" s="5" t="s">
        <v>29</v>
      </c>
      <c r="N126" s="5" t="s">
        <v>36</v>
      </c>
      <c r="O126" s="5" t="s">
        <v>47</v>
      </c>
    </row>
    <row r="127">
      <c r="A127" s="4">
        <v>41788.0</v>
      </c>
      <c r="B127" s="5">
        <v>173.0</v>
      </c>
      <c r="C127" s="5">
        <v>20.0</v>
      </c>
      <c r="D127" s="5" t="s">
        <v>28</v>
      </c>
      <c r="E127" s="5" t="s">
        <v>24</v>
      </c>
      <c r="F127" s="5" t="s">
        <v>34</v>
      </c>
      <c r="G127" s="5">
        <v>11.0</v>
      </c>
      <c r="H127" s="5">
        <v>0.02403</v>
      </c>
      <c r="I127" s="5" t="s">
        <v>27</v>
      </c>
      <c r="J127" s="5" t="s">
        <v>28</v>
      </c>
      <c r="K127" s="5" t="s">
        <v>24</v>
      </c>
      <c r="L127" s="5" t="s">
        <v>24</v>
      </c>
      <c r="M127" s="7"/>
      <c r="N127" s="5" t="s">
        <v>29</v>
      </c>
      <c r="O127" s="7"/>
    </row>
    <row r="128">
      <c r="A128" s="4">
        <v>41788.0</v>
      </c>
      <c r="B128" s="5">
        <v>174.0</v>
      </c>
      <c r="C128" s="5">
        <v>20.0</v>
      </c>
      <c r="D128" s="5" t="s">
        <v>28</v>
      </c>
      <c r="E128" s="5" t="s">
        <v>24</v>
      </c>
      <c r="F128" s="5" t="s">
        <v>37</v>
      </c>
      <c r="G128" s="5" t="s">
        <v>24</v>
      </c>
      <c r="H128" s="5">
        <v>0.03512</v>
      </c>
      <c r="I128" s="5" t="s">
        <v>27</v>
      </c>
      <c r="J128" s="5" t="s">
        <v>28</v>
      </c>
      <c r="K128" s="5" t="s">
        <v>24</v>
      </c>
      <c r="L128" s="5" t="s">
        <v>24</v>
      </c>
      <c r="M128" s="7"/>
      <c r="N128" s="5" t="s">
        <v>29</v>
      </c>
      <c r="O128" s="7"/>
    </row>
    <row r="129">
      <c r="A129" s="4">
        <v>41788.0</v>
      </c>
      <c r="B129" s="5">
        <v>176.0</v>
      </c>
      <c r="C129" s="5">
        <v>20.0</v>
      </c>
      <c r="D129" s="5" t="s">
        <v>39</v>
      </c>
      <c r="E129" s="5" t="s">
        <v>24</v>
      </c>
      <c r="F129" s="5" t="s">
        <v>34</v>
      </c>
      <c r="G129" s="5" t="s">
        <v>24</v>
      </c>
      <c r="H129" s="5">
        <v>0.027</v>
      </c>
      <c r="I129" s="5" t="s">
        <v>27</v>
      </c>
      <c r="J129" s="5" t="s">
        <v>28</v>
      </c>
      <c r="K129" s="5" t="s">
        <v>24</v>
      </c>
      <c r="L129" s="5" t="s">
        <v>24</v>
      </c>
      <c r="M129" s="7"/>
      <c r="N129" s="5" t="s">
        <v>29</v>
      </c>
      <c r="O129" s="7"/>
    </row>
    <row r="130">
      <c r="A130" s="4">
        <v>41788.0</v>
      </c>
      <c r="B130" s="5">
        <v>177.0</v>
      </c>
      <c r="C130" s="5">
        <v>20.0</v>
      </c>
      <c r="D130" s="5" t="s">
        <v>39</v>
      </c>
      <c r="E130" s="5" t="s">
        <v>24</v>
      </c>
      <c r="F130" s="5" t="s">
        <v>25</v>
      </c>
      <c r="G130" s="5" t="s">
        <v>24</v>
      </c>
      <c r="H130" s="5">
        <v>0.03746</v>
      </c>
      <c r="I130" s="5" t="s">
        <v>27</v>
      </c>
      <c r="J130" s="5" t="s">
        <v>28</v>
      </c>
      <c r="K130" s="5" t="s">
        <v>29</v>
      </c>
      <c r="L130" s="5" t="s">
        <v>36</v>
      </c>
      <c r="M130" s="5" t="s">
        <v>29</v>
      </c>
      <c r="N130" s="5" t="s">
        <v>29</v>
      </c>
      <c r="O130" s="5" t="s">
        <v>96</v>
      </c>
    </row>
    <row r="131">
      <c r="A131" s="4">
        <v>41788.0</v>
      </c>
      <c r="B131" s="5">
        <v>178.0</v>
      </c>
      <c r="C131" s="5">
        <v>20.0</v>
      </c>
      <c r="D131" s="5" t="s">
        <v>39</v>
      </c>
      <c r="E131" s="5" t="s">
        <v>24</v>
      </c>
      <c r="F131" s="5" t="s">
        <v>37</v>
      </c>
      <c r="G131" s="5" t="s">
        <v>24</v>
      </c>
      <c r="H131" s="5">
        <v>0.04066</v>
      </c>
      <c r="I131" s="5" t="s">
        <v>27</v>
      </c>
      <c r="J131" s="5" t="s">
        <v>28</v>
      </c>
      <c r="K131" s="5" t="s">
        <v>29</v>
      </c>
      <c r="L131" s="5" t="s">
        <v>29</v>
      </c>
      <c r="M131" s="5" t="s">
        <v>29</v>
      </c>
      <c r="N131" s="5" t="s">
        <v>29</v>
      </c>
      <c r="O131" s="7"/>
    </row>
    <row r="132">
      <c r="A132" s="4">
        <v>41788.0</v>
      </c>
      <c r="B132" s="5">
        <v>179.0</v>
      </c>
      <c r="C132" s="5">
        <v>20.0</v>
      </c>
      <c r="D132" s="5" t="s">
        <v>39</v>
      </c>
      <c r="E132" s="5" t="s">
        <v>24</v>
      </c>
      <c r="F132" s="5" t="s">
        <v>26</v>
      </c>
      <c r="G132" s="5" t="s">
        <v>24</v>
      </c>
      <c r="H132" s="5">
        <v>0.0622</v>
      </c>
      <c r="I132" s="5" t="s">
        <v>27</v>
      </c>
      <c r="J132" s="5" t="s">
        <v>28</v>
      </c>
      <c r="K132" s="5" t="s">
        <v>29</v>
      </c>
      <c r="L132" s="5" t="s">
        <v>36</v>
      </c>
      <c r="M132" s="5" t="s">
        <v>36</v>
      </c>
      <c r="N132" s="5" t="s">
        <v>29</v>
      </c>
      <c r="O132" s="7"/>
    </row>
    <row r="133">
      <c r="A133" s="4">
        <v>41788.0</v>
      </c>
      <c r="B133" s="5">
        <v>180.0</v>
      </c>
      <c r="C133" s="5">
        <v>27.0</v>
      </c>
      <c r="D133" s="5" t="s">
        <v>28</v>
      </c>
      <c r="E133" s="5" t="s">
        <v>24</v>
      </c>
      <c r="F133" s="5" t="s">
        <v>26</v>
      </c>
      <c r="G133" s="5">
        <v>12.0</v>
      </c>
      <c r="H133" s="5">
        <v>0.01568</v>
      </c>
      <c r="I133" s="5">
        <v>1.0</v>
      </c>
      <c r="J133" s="5" t="s">
        <v>28</v>
      </c>
      <c r="K133" s="5" t="s">
        <v>29</v>
      </c>
      <c r="L133" s="5" t="s">
        <v>29</v>
      </c>
      <c r="M133" s="5" t="s">
        <v>29</v>
      </c>
      <c r="N133" s="5" t="s">
        <v>36</v>
      </c>
      <c r="O133" s="5" t="s">
        <v>97</v>
      </c>
    </row>
    <row r="134">
      <c r="A134" s="4">
        <v>41788.0</v>
      </c>
      <c r="B134" s="5">
        <v>181.0</v>
      </c>
      <c r="C134" s="5">
        <v>27.0</v>
      </c>
      <c r="D134" s="5" t="s">
        <v>28</v>
      </c>
      <c r="E134" s="5" t="s">
        <v>24</v>
      </c>
      <c r="F134" s="5" t="s">
        <v>34</v>
      </c>
      <c r="G134" s="5">
        <v>2.0</v>
      </c>
      <c r="H134" s="5">
        <v>0.01784</v>
      </c>
      <c r="I134" s="5" t="s">
        <v>46</v>
      </c>
      <c r="J134" s="5" t="s">
        <v>28</v>
      </c>
      <c r="K134" s="5" t="s">
        <v>36</v>
      </c>
      <c r="L134" s="5" t="s">
        <v>29</v>
      </c>
      <c r="M134" s="5" t="s">
        <v>29</v>
      </c>
      <c r="N134" s="5" t="s">
        <v>29</v>
      </c>
      <c r="O134" s="7"/>
    </row>
    <row r="135">
      <c r="A135" s="4">
        <v>41788.0</v>
      </c>
      <c r="B135" s="5">
        <v>182.0</v>
      </c>
      <c r="C135" s="5">
        <v>27.0</v>
      </c>
      <c r="D135" s="5" t="s">
        <v>28</v>
      </c>
      <c r="E135" s="5" t="s">
        <v>24</v>
      </c>
      <c r="F135" s="5" t="s">
        <v>25</v>
      </c>
      <c r="G135" s="5" t="s">
        <v>24</v>
      </c>
      <c r="H135" s="5">
        <v>0.01729</v>
      </c>
      <c r="I135" s="5" t="s">
        <v>27</v>
      </c>
      <c r="J135" s="5" t="s">
        <v>28</v>
      </c>
      <c r="K135" s="5" t="s">
        <v>29</v>
      </c>
      <c r="L135" s="5" t="s">
        <v>36</v>
      </c>
      <c r="M135" s="5" t="s">
        <v>36</v>
      </c>
      <c r="N135" s="5" t="s">
        <v>29</v>
      </c>
      <c r="O135" s="8" t="s">
        <v>98</v>
      </c>
    </row>
    <row r="136">
      <c r="A136" s="4">
        <v>41789.0</v>
      </c>
      <c r="B136" s="5">
        <v>183.0</v>
      </c>
      <c r="C136" s="5">
        <v>27.0</v>
      </c>
      <c r="D136" s="5" t="s">
        <v>28</v>
      </c>
      <c r="E136" s="5" t="s">
        <v>24</v>
      </c>
      <c r="F136" s="5" t="s">
        <v>37</v>
      </c>
      <c r="G136" s="5" t="s">
        <v>24</v>
      </c>
      <c r="H136" s="5">
        <v>0.01459</v>
      </c>
      <c r="I136" s="5">
        <v>1.0</v>
      </c>
      <c r="J136" s="5" t="s">
        <v>28</v>
      </c>
      <c r="K136" s="5" t="s">
        <v>36</v>
      </c>
      <c r="L136" s="5" t="s">
        <v>29</v>
      </c>
      <c r="M136" s="5" t="s">
        <v>29</v>
      </c>
      <c r="N136" s="7"/>
      <c r="O136" s="7"/>
    </row>
    <row r="137">
      <c r="A137" s="4">
        <v>41789.0</v>
      </c>
      <c r="B137" s="5">
        <v>184.0</v>
      </c>
      <c r="C137" s="5">
        <v>27.0</v>
      </c>
      <c r="D137" s="5" t="s">
        <v>39</v>
      </c>
      <c r="E137" s="5" t="s">
        <v>30</v>
      </c>
      <c r="F137" s="5" t="s">
        <v>26</v>
      </c>
      <c r="G137" s="5" t="s">
        <v>24</v>
      </c>
      <c r="H137" s="5">
        <v>0.01622</v>
      </c>
      <c r="I137" s="5">
        <v>1.0</v>
      </c>
      <c r="J137" s="5" t="s">
        <v>28</v>
      </c>
      <c r="K137" s="5" t="s">
        <v>36</v>
      </c>
      <c r="L137" s="5" t="s">
        <v>29</v>
      </c>
      <c r="M137" s="5" t="s">
        <v>29</v>
      </c>
      <c r="N137" s="7"/>
      <c r="O137" s="5"/>
    </row>
    <row r="138">
      <c r="A138" s="4">
        <v>41789.0</v>
      </c>
      <c r="B138" s="5">
        <v>185.0</v>
      </c>
      <c r="C138" s="5">
        <v>27.0</v>
      </c>
      <c r="D138" s="5" t="s">
        <v>39</v>
      </c>
      <c r="E138" s="5" t="s">
        <v>30</v>
      </c>
      <c r="F138" s="5" t="s">
        <v>34</v>
      </c>
      <c r="G138" s="5" t="s">
        <v>24</v>
      </c>
      <c r="H138" s="5">
        <v>0.01448</v>
      </c>
      <c r="I138" s="5">
        <v>1.0</v>
      </c>
      <c r="J138" s="5" t="s">
        <v>28</v>
      </c>
      <c r="K138" s="5" t="s">
        <v>36</v>
      </c>
      <c r="L138" s="5" t="s">
        <v>29</v>
      </c>
      <c r="M138" s="5" t="s">
        <v>29</v>
      </c>
      <c r="N138" s="7"/>
      <c r="O138" s="7"/>
    </row>
    <row r="139">
      <c r="A139" s="4">
        <v>41789.0</v>
      </c>
      <c r="B139" s="5">
        <v>186.0</v>
      </c>
      <c r="C139" s="5">
        <v>27.0</v>
      </c>
      <c r="D139" s="5" t="s">
        <v>39</v>
      </c>
      <c r="E139" s="5" t="s">
        <v>30</v>
      </c>
      <c r="F139" s="5" t="s">
        <v>25</v>
      </c>
      <c r="G139" s="5">
        <v>13.0</v>
      </c>
      <c r="H139" s="5">
        <v>0.02717</v>
      </c>
      <c r="I139" s="5" t="s">
        <v>27</v>
      </c>
      <c r="J139" s="5" t="s">
        <v>28</v>
      </c>
      <c r="K139" s="5" t="s">
        <v>36</v>
      </c>
      <c r="L139" s="5" t="s">
        <v>29</v>
      </c>
      <c r="M139" s="5" t="s">
        <v>29</v>
      </c>
      <c r="N139" s="7"/>
      <c r="O139" s="5" t="s">
        <v>79</v>
      </c>
    </row>
    <row r="140">
      <c r="A140" s="4">
        <v>41789.0</v>
      </c>
      <c r="B140" s="5">
        <v>187.0</v>
      </c>
      <c r="C140" s="5">
        <v>27.0</v>
      </c>
      <c r="D140" s="5" t="s">
        <v>39</v>
      </c>
      <c r="E140" s="5" t="s">
        <v>30</v>
      </c>
      <c r="F140" s="5" t="s">
        <v>37</v>
      </c>
      <c r="G140" s="5">
        <v>10.0</v>
      </c>
      <c r="H140" s="5">
        <v>0.03704</v>
      </c>
      <c r="I140" s="5" t="s">
        <v>27</v>
      </c>
      <c r="J140" s="5" t="s">
        <v>28</v>
      </c>
      <c r="K140" s="5" t="s">
        <v>36</v>
      </c>
      <c r="L140" s="5" t="s">
        <v>29</v>
      </c>
      <c r="M140" s="5" t="s">
        <v>29</v>
      </c>
      <c r="N140" s="5" t="s">
        <v>29</v>
      </c>
      <c r="O140" s="5" t="s">
        <v>100</v>
      </c>
    </row>
    <row r="141">
      <c r="A141" s="4">
        <v>41789.0</v>
      </c>
      <c r="B141" s="5">
        <v>189.0</v>
      </c>
      <c r="C141" s="5">
        <v>18.0</v>
      </c>
      <c r="D141" s="5" t="s">
        <v>39</v>
      </c>
      <c r="E141" s="5" t="s">
        <v>23</v>
      </c>
      <c r="F141" s="5" t="s">
        <v>34</v>
      </c>
      <c r="G141" s="5" t="s">
        <v>24</v>
      </c>
      <c r="H141" s="5">
        <v>0.05738</v>
      </c>
      <c r="I141" s="5" t="s">
        <v>27</v>
      </c>
      <c r="J141" s="5" t="s">
        <v>28</v>
      </c>
      <c r="K141" s="5" t="s">
        <v>36</v>
      </c>
      <c r="L141" s="5" t="s">
        <v>36</v>
      </c>
      <c r="M141" s="5" t="s">
        <v>36</v>
      </c>
      <c r="N141" s="5" t="s">
        <v>29</v>
      </c>
      <c r="O141" s="5" t="s">
        <v>101</v>
      </c>
    </row>
    <row r="142">
      <c r="A142" s="4">
        <v>41789.0</v>
      </c>
      <c r="B142" s="5">
        <v>190.0</v>
      </c>
      <c r="C142" s="5">
        <v>23.0</v>
      </c>
      <c r="D142" s="5" t="s">
        <v>39</v>
      </c>
      <c r="E142" s="5" t="s">
        <v>24</v>
      </c>
      <c r="F142" s="5" t="s">
        <v>25</v>
      </c>
      <c r="G142" s="5" t="s">
        <v>24</v>
      </c>
      <c r="H142" s="5">
        <v>0.0182</v>
      </c>
      <c r="I142" s="5">
        <v>1.0</v>
      </c>
      <c r="J142" s="5" t="s">
        <v>28</v>
      </c>
      <c r="K142" s="5" t="s">
        <v>36</v>
      </c>
      <c r="L142" s="5" t="s">
        <v>29</v>
      </c>
      <c r="M142" s="5" t="s">
        <v>29</v>
      </c>
      <c r="N142" s="5" t="s">
        <v>29</v>
      </c>
      <c r="O142" s="5"/>
    </row>
    <row r="143">
      <c r="A143" s="4">
        <v>41789.0</v>
      </c>
      <c r="B143" s="5">
        <v>191.0</v>
      </c>
      <c r="C143" s="5" t="s">
        <v>24</v>
      </c>
      <c r="D143" s="5" t="s">
        <v>39</v>
      </c>
      <c r="E143" s="5" t="s">
        <v>23</v>
      </c>
      <c r="F143" s="5" t="s">
        <v>25</v>
      </c>
      <c r="G143" s="5" t="s">
        <v>24</v>
      </c>
      <c r="H143" s="5">
        <v>0.04157</v>
      </c>
      <c r="I143" s="5" t="s">
        <v>27</v>
      </c>
      <c r="J143" s="5" t="s">
        <v>28</v>
      </c>
      <c r="K143" s="5" t="s">
        <v>36</v>
      </c>
      <c r="L143" s="5" t="s">
        <v>29</v>
      </c>
      <c r="M143" s="5" t="s">
        <v>29</v>
      </c>
      <c r="N143" s="5" t="s">
        <v>29</v>
      </c>
      <c r="O143" s="7"/>
    </row>
    <row r="144">
      <c r="A144" s="4">
        <v>41789.0</v>
      </c>
      <c r="B144" s="5">
        <v>192.0</v>
      </c>
      <c r="C144" s="5" t="s">
        <v>24</v>
      </c>
      <c r="D144" s="5" t="s">
        <v>39</v>
      </c>
      <c r="E144" s="5" t="s">
        <v>23</v>
      </c>
      <c r="F144" s="5" t="s">
        <v>37</v>
      </c>
      <c r="G144" s="5" t="s">
        <v>24</v>
      </c>
      <c r="H144" s="5">
        <v>0.03465</v>
      </c>
      <c r="I144" s="5" t="s">
        <v>27</v>
      </c>
      <c r="J144" s="5" t="s">
        <v>28</v>
      </c>
      <c r="K144" s="5" t="s">
        <v>36</v>
      </c>
      <c r="L144" s="5" t="s">
        <v>29</v>
      </c>
      <c r="M144" s="5" t="s">
        <v>29</v>
      </c>
      <c r="N144" s="5" t="s">
        <v>29</v>
      </c>
      <c r="O144" s="5"/>
    </row>
    <row r="145">
      <c r="A145" s="4">
        <v>41789.0</v>
      </c>
      <c r="B145" s="5">
        <v>193.0</v>
      </c>
      <c r="C145" s="5">
        <v>24.0</v>
      </c>
      <c r="D145" s="5" t="s">
        <v>103</v>
      </c>
      <c r="E145" s="5" t="s">
        <v>24</v>
      </c>
      <c r="F145" s="5" t="s">
        <v>37</v>
      </c>
      <c r="G145" s="5" t="s">
        <v>24</v>
      </c>
      <c r="H145" s="5">
        <v>0.03712</v>
      </c>
      <c r="I145" s="5" t="s">
        <v>27</v>
      </c>
      <c r="J145" s="5" t="s">
        <v>28</v>
      </c>
      <c r="K145" s="5" t="s">
        <v>66</v>
      </c>
      <c r="L145" s="5" t="s">
        <v>29</v>
      </c>
      <c r="M145" s="5" t="s">
        <v>29</v>
      </c>
      <c r="N145" s="5" t="s">
        <v>29</v>
      </c>
      <c r="O145" s="5"/>
    </row>
    <row r="146">
      <c r="A146" s="4">
        <v>41789.0</v>
      </c>
      <c r="B146" s="5">
        <v>194.0</v>
      </c>
      <c r="C146" s="5">
        <v>24.0</v>
      </c>
      <c r="D146" s="5" t="s">
        <v>39</v>
      </c>
      <c r="E146" s="5" t="s">
        <v>56</v>
      </c>
      <c r="F146" s="5" t="s">
        <v>26</v>
      </c>
      <c r="G146" s="5" t="s">
        <v>24</v>
      </c>
      <c r="H146" s="5">
        <v>0.02633</v>
      </c>
      <c r="I146" s="5" t="s">
        <v>27</v>
      </c>
      <c r="J146" s="5" t="s">
        <v>28</v>
      </c>
      <c r="K146" s="5" t="s">
        <v>36</v>
      </c>
      <c r="L146" s="5" t="s">
        <v>29</v>
      </c>
      <c r="M146" s="5" t="s">
        <v>29</v>
      </c>
      <c r="N146" s="5" t="s">
        <v>29</v>
      </c>
      <c r="O146" s="7"/>
    </row>
    <row r="147">
      <c r="A147" s="4">
        <v>41789.0</v>
      </c>
      <c r="B147" s="5">
        <v>199.0</v>
      </c>
      <c r="C147" s="5">
        <v>23.0</v>
      </c>
      <c r="D147" s="5" t="s">
        <v>28</v>
      </c>
      <c r="E147" s="5" t="s">
        <v>24</v>
      </c>
      <c r="F147" s="5" t="s">
        <v>25</v>
      </c>
      <c r="G147" s="5" t="s">
        <v>24</v>
      </c>
      <c r="H147" s="5">
        <v>0.0255</v>
      </c>
      <c r="I147" s="5">
        <v>1.0</v>
      </c>
      <c r="J147" s="5" t="s">
        <v>28</v>
      </c>
      <c r="K147" s="5" t="s">
        <v>36</v>
      </c>
      <c r="L147" s="5" t="s">
        <v>36</v>
      </c>
      <c r="M147" s="5" t="s">
        <v>36</v>
      </c>
      <c r="N147" s="5" t="s">
        <v>36</v>
      </c>
      <c r="O147" s="5" t="s">
        <v>47</v>
      </c>
    </row>
    <row r="148">
      <c r="A148" s="4">
        <v>41789.0</v>
      </c>
      <c r="B148" s="5">
        <v>200.0</v>
      </c>
      <c r="C148" s="5">
        <v>23.0</v>
      </c>
      <c r="D148" s="5" t="s">
        <v>28</v>
      </c>
      <c r="E148" s="5" t="s">
        <v>24</v>
      </c>
      <c r="F148" s="5" t="s">
        <v>34</v>
      </c>
      <c r="G148" s="5" t="s">
        <v>24</v>
      </c>
      <c r="H148" s="5">
        <v>0.01964</v>
      </c>
      <c r="I148" s="5">
        <v>1.0</v>
      </c>
      <c r="J148" s="5" t="s">
        <v>28</v>
      </c>
      <c r="K148" s="5" t="s">
        <v>36</v>
      </c>
      <c r="L148" s="5" t="s">
        <v>29</v>
      </c>
      <c r="M148" s="5" t="s">
        <v>36</v>
      </c>
      <c r="N148" s="5" t="s">
        <v>36</v>
      </c>
      <c r="O148" s="5" t="s">
        <v>47</v>
      </c>
    </row>
    <row r="149">
      <c r="A149" s="4">
        <v>41789.0</v>
      </c>
      <c r="B149" s="5">
        <v>201.0</v>
      </c>
      <c r="C149" s="5">
        <v>23.0</v>
      </c>
      <c r="D149" s="5" t="s">
        <v>39</v>
      </c>
      <c r="E149" s="5" t="s">
        <v>23</v>
      </c>
      <c r="F149" s="5" t="s">
        <v>26</v>
      </c>
      <c r="G149" s="5" t="s">
        <v>24</v>
      </c>
      <c r="H149" s="5">
        <v>0.03266</v>
      </c>
      <c r="I149" s="5" t="s">
        <v>27</v>
      </c>
      <c r="J149" s="5" t="s">
        <v>28</v>
      </c>
      <c r="K149" s="5" t="s">
        <v>36</v>
      </c>
      <c r="L149" s="5" t="s">
        <v>29</v>
      </c>
      <c r="M149" s="5" t="s">
        <v>36</v>
      </c>
      <c r="N149" s="5" t="s">
        <v>29</v>
      </c>
      <c r="O149" s="5"/>
    </row>
    <row r="150">
      <c r="A150" s="4">
        <v>41789.0</v>
      </c>
      <c r="B150" s="5">
        <v>202.0</v>
      </c>
      <c r="C150" s="5">
        <v>23.0</v>
      </c>
      <c r="D150" s="5" t="s">
        <v>39</v>
      </c>
      <c r="E150" s="5" t="s">
        <v>23</v>
      </c>
      <c r="F150" s="5" t="s">
        <v>37</v>
      </c>
      <c r="G150" s="5" t="s">
        <v>24</v>
      </c>
      <c r="H150" s="5">
        <v>0.01604</v>
      </c>
      <c r="I150" s="5">
        <v>1.0</v>
      </c>
      <c r="J150" s="5" t="s">
        <v>28</v>
      </c>
      <c r="K150" s="5" t="s">
        <v>36</v>
      </c>
      <c r="L150" s="5" t="s">
        <v>29</v>
      </c>
      <c r="M150" s="5" t="s">
        <v>29</v>
      </c>
      <c r="N150" s="5" t="s">
        <v>29</v>
      </c>
      <c r="O150" s="7"/>
    </row>
    <row r="151">
      <c r="A151" s="4">
        <v>41789.0</v>
      </c>
      <c r="B151" s="5">
        <v>204.0</v>
      </c>
      <c r="C151" s="5">
        <v>23.0</v>
      </c>
      <c r="D151" s="5" t="s">
        <v>28</v>
      </c>
      <c r="E151" s="5" t="s">
        <v>24</v>
      </c>
      <c r="F151" s="5" t="s">
        <v>37</v>
      </c>
      <c r="G151" s="5" t="s">
        <v>24</v>
      </c>
      <c r="H151" s="5">
        <v>0.01575</v>
      </c>
      <c r="I151" s="5">
        <v>1.0</v>
      </c>
      <c r="J151" s="5" t="s">
        <v>28</v>
      </c>
      <c r="K151" s="5" t="s">
        <v>36</v>
      </c>
      <c r="L151" s="5" t="s">
        <v>36</v>
      </c>
      <c r="M151" s="5" t="s">
        <v>29</v>
      </c>
      <c r="N151" s="5" t="s">
        <v>36</v>
      </c>
      <c r="O151" s="5" t="s">
        <v>47</v>
      </c>
    </row>
    <row r="152">
      <c r="A152" s="4">
        <v>41789.0</v>
      </c>
      <c r="B152" s="5">
        <v>205.0</v>
      </c>
      <c r="C152" s="5">
        <v>18.0</v>
      </c>
      <c r="D152" s="5" t="s">
        <v>28</v>
      </c>
      <c r="E152" s="5" t="s">
        <v>24</v>
      </c>
      <c r="F152" s="5" t="s">
        <v>26</v>
      </c>
      <c r="G152" s="5" t="s">
        <v>24</v>
      </c>
      <c r="H152" s="5">
        <v>0.01014</v>
      </c>
      <c r="I152" s="5">
        <v>1.0</v>
      </c>
      <c r="J152" s="5" t="s">
        <v>28</v>
      </c>
      <c r="K152" s="5" t="s">
        <v>36</v>
      </c>
      <c r="L152" s="5" t="s">
        <v>29</v>
      </c>
      <c r="M152" s="5" t="s">
        <v>29</v>
      </c>
      <c r="N152" s="5" t="s">
        <v>36</v>
      </c>
      <c r="O152" s="5" t="s">
        <v>47</v>
      </c>
    </row>
    <row r="153">
      <c r="A153" s="4">
        <v>41789.0</v>
      </c>
      <c r="B153" s="5">
        <v>206.0</v>
      </c>
      <c r="C153" s="5">
        <v>18.0</v>
      </c>
      <c r="D153" s="5" t="s">
        <v>28</v>
      </c>
      <c r="E153" s="5" t="s">
        <v>24</v>
      </c>
      <c r="F153" s="5" t="s">
        <v>37</v>
      </c>
      <c r="G153" s="5" t="s">
        <v>24</v>
      </c>
      <c r="H153" s="5">
        <v>0.01341</v>
      </c>
      <c r="I153" s="5">
        <v>1.0</v>
      </c>
      <c r="J153" s="5" t="s">
        <v>28</v>
      </c>
      <c r="K153" s="5" t="s">
        <v>36</v>
      </c>
      <c r="L153" s="5" t="s">
        <v>29</v>
      </c>
      <c r="M153" s="5" t="s">
        <v>29</v>
      </c>
      <c r="N153" s="5" t="s">
        <v>36</v>
      </c>
      <c r="O153" s="5" t="s">
        <v>47</v>
      </c>
    </row>
    <row r="154">
      <c r="A154" s="4">
        <v>41793.0</v>
      </c>
      <c r="B154" s="5">
        <v>208.0</v>
      </c>
      <c r="C154" s="5">
        <v>33.0</v>
      </c>
      <c r="D154" s="5" t="s">
        <v>39</v>
      </c>
      <c r="E154" s="5" t="s">
        <v>30</v>
      </c>
      <c r="F154" s="5" t="s">
        <v>25</v>
      </c>
      <c r="G154" s="5">
        <v>7.0</v>
      </c>
      <c r="H154" s="5">
        <v>0.03902</v>
      </c>
      <c r="I154" s="5" t="s">
        <v>35</v>
      </c>
      <c r="J154" s="5" t="s">
        <v>28</v>
      </c>
      <c r="K154" s="5" t="s">
        <v>29</v>
      </c>
      <c r="L154" s="5" t="s">
        <v>29</v>
      </c>
      <c r="M154" s="5" t="s">
        <v>29</v>
      </c>
      <c r="N154" s="5" t="s">
        <v>29</v>
      </c>
      <c r="O154" s="5"/>
    </row>
    <row r="155">
      <c r="A155" s="4">
        <v>41793.0</v>
      </c>
      <c r="B155" s="5">
        <v>209.0</v>
      </c>
      <c r="C155" s="5">
        <v>33.0</v>
      </c>
      <c r="D155" s="5" t="s">
        <v>39</v>
      </c>
      <c r="E155" s="5" t="s">
        <v>30</v>
      </c>
      <c r="F155" s="5" t="s">
        <v>37</v>
      </c>
      <c r="G155" s="5">
        <v>3.0</v>
      </c>
      <c r="H155" s="5">
        <v>0.03501</v>
      </c>
      <c r="I155" s="5" t="s">
        <v>27</v>
      </c>
      <c r="J155" s="5" t="s">
        <v>28</v>
      </c>
      <c r="K155" s="5" t="s">
        <v>29</v>
      </c>
      <c r="L155" s="5" t="s">
        <v>36</v>
      </c>
      <c r="M155" s="5" t="s">
        <v>36</v>
      </c>
      <c r="N155" s="5" t="s">
        <v>36</v>
      </c>
      <c r="O155" s="5" t="s">
        <v>47</v>
      </c>
    </row>
    <row r="156">
      <c r="A156" s="4">
        <v>41793.0</v>
      </c>
      <c r="B156" s="5">
        <v>210.0</v>
      </c>
      <c r="C156" s="5">
        <v>33.0</v>
      </c>
      <c r="D156" s="5" t="s">
        <v>28</v>
      </c>
      <c r="E156" s="5" t="s">
        <v>24</v>
      </c>
      <c r="F156" s="5" t="s">
        <v>25</v>
      </c>
      <c r="G156" s="5">
        <v>3.0</v>
      </c>
      <c r="H156" s="5">
        <v>0.01378</v>
      </c>
      <c r="I156" s="5">
        <v>1.0</v>
      </c>
      <c r="J156" s="5" t="s">
        <v>28</v>
      </c>
      <c r="K156" s="5" t="s">
        <v>29</v>
      </c>
      <c r="L156" s="5" t="s">
        <v>29</v>
      </c>
      <c r="M156" s="5" t="s">
        <v>36</v>
      </c>
      <c r="N156" s="5" t="s">
        <v>29</v>
      </c>
      <c r="O156" s="5"/>
    </row>
    <row r="157">
      <c r="A157" s="4">
        <v>41793.0</v>
      </c>
      <c r="B157" s="5">
        <v>211.0</v>
      </c>
      <c r="C157" s="5">
        <v>39.0</v>
      </c>
      <c r="D157" s="5" t="s">
        <v>39</v>
      </c>
      <c r="E157" s="5" t="s">
        <v>40</v>
      </c>
      <c r="F157" s="5" t="s">
        <v>26</v>
      </c>
      <c r="G157" s="5">
        <v>3.0</v>
      </c>
      <c r="H157" s="5">
        <v>0.01085</v>
      </c>
      <c r="I157" s="5">
        <v>1.0</v>
      </c>
      <c r="J157" s="5" t="s">
        <v>28</v>
      </c>
      <c r="K157" s="5" t="s">
        <v>29</v>
      </c>
      <c r="L157" s="5" t="s">
        <v>36</v>
      </c>
      <c r="M157" s="5" t="s">
        <v>36</v>
      </c>
      <c r="N157" s="5" t="s">
        <v>36</v>
      </c>
      <c r="O157" s="5" t="s">
        <v>47</v>
      </c>
    </row>
    <row r="158">
      <c r="A158" s="4">
        <v>41793.0</v>
      </c>
      <c r="B158" s="5">
        <v>212.0</v>
      </c>
      <c r="C158" s="5">
        <v>33.0</v>
      </c>
      <c r="D158" s="5" t="s">
        <v>28</v>
      </c>
      <c r="E158" s="5" t="s">
        <v>24</v>
      </c>
      <c r="F158" s="5" t="s">
        <v>37</v>
      </c>
      <c r="G158" s="5">
        <v>3.0</v>
      </c>
      <c r="H158" s="5">
        <v>0.00892</v>
      </c>
      <c r="I158" s="5" t="s">
        <v>38</v>
      </c>
      <c r="J158" s="5" t="s">
        <v>28</v>
      </c>
      <c r="K158" s="5" t="s">
        <v>29</v>
      </c>
      <c r="L158" s="5" t="s">
        <v>36</v>
      </c>
      <c r="M158" s="5" t="s">
        <v>36</v>
      </c>
      <c r="N158" s="5" t="s">
        <v>29</v>
      </c>
      <c r="O158" s="5"/>
    </row>
    <row r="159">
      <c r="A159" s="4">
        <v>41793.0</v>
      </c>
      <c r="B159" s="5">
        <v>213.0</v>
      </c>
      <c r="C159" s="5">
        <v>8.0</v>
      </c>
      <c r="D159" s="5" t="s">
        <v>39</v>
      </c>
      <c r="E159" s="5" t="s">
        <v>24</v>
      </c>
      <c r="F159" s="5" t="s">
        <v>26</v>
      </c>
      <c r="G159" s="5" t="s">
        <v>24</v>
      </c>
      <c r="H159" s="5">
        <v>0.01417</v>
      </c>
      <c r="I159" s="5">
        <v>1.0</v>
      </c>
      <c r="J159" s="5" t="s">
        <v>28</v>
      </c>
      <c r="K159" s="5" t="s">
        <v>29</v>
      </c>
      <c r="L159" s="5" t="s">
        <v>29</v>
      </c>
      <c r="M159" s="5" t="s">
        <v>29</v>
      </c>
      <c r="N159" s="5" t="s">
        <v>29</v>
      </c>
      <c r="O159" s="5" t="s">
        <v>67</v>
      </c>
    </row>
    <row r="160">
      <c r="A160" s="4">
        <v>41793.0</v>
      </c>
      <c r="B160" s="5">
        <v>214.0</v>
      </c>
      <c r="C160" s="5">
        <v>33.0</v>
      </c>
      <c r="D160" s="5" t="s">
        <v>39</v>
      </c>
      <c r="E160" s="5" t="s">
        <v>30</v>
      </c>
      <c r="F160" s="5" t="s">
        <v>26</v>
      </c>
      <c r="G160" s="5">
        <v>5.0</v>
      </c>
      <c r="H160" s="5">
        <v>0.01714</v>
      </c>
      <c r="I160" s="5">
        <v>1.0</v>
      </c>
      <c r="J160" s="5" t="s">
        <v>28</v>
      </c>
      <c r="K160" s="5" t="s">
        <v>29</v>
      </c>
      <c r="L160" s="5" t="s">
        <v>29</v>
      </c>
      <c r="M160" s="5" t="s">
        <v>36</v>
      </c>
      <c r="N160" s="5" t="s">
        <v>36</v>
      </c>
      <c r="O160" s="5" t="s">
        <v>47</v>
      </c>
    </row>
    <row r="161">
      <c r="A161" s="4">
        <v>41793.0</v>
      </c>
      <c r="B161" s="5">
        <v>215.0</v>
      </c>
      <c r="C161" s="5">
        <v>20.0</v>
      </c>
      <c r="D161" s="5" t="s">
        <v>28</v>
      </c>
      <c r="E161" s="5" t="s">
        <v>24</v>
      </c>
      <c r="F161" s="5" t="s">
        <v>26</v>
      </c>
      <c r="G161" s="5">
        <v>11.0</v>
      </c>
      <c r="H161" s="5">
        <v>0.03275</v>
      </c>
      <c r="I161" s="5" t="s">
        <v>27</v>
      </c>
      <c r="J161" s="5" t="s">
        <v>28</v>
      </c>
      <c r="K161" s="5" t="s">
        <v>36</v>
      </c>
      <c r="L161" s="5" t="s">
        <v>29</v>
      </c>
      <c r="M161" s="5" t="s">
        <v>29</v>
      </c>
      <c r="N161" s="5" t="s">
        <v>36</v>
      </c>
      <c r="O161" s="5" t="s">
        <v>47</v>
      </c>
    </row>
    <row r="162">
      <c r="A162" s="4">
        <v>41793.0</v>
      </c>
      <c r="B162" s="5">
        <v>216.0</v>
      </c>
      <c r="C162" s="5">
        <v>8.0</v>
      </c>
      <c r="D162" s="5" t="s">
        <v>39</v>
      </c>
      <c r="E162" s="5" t="s">
        <v>24</v>
      </c>
      <c r="F162" s="5" t="s">
        <v>37</v>
      </c>
      <c r="G162" s="5" t="s">
        <v>24</v>
      </c>
      <c r="H162" s="5">
        <v>0.00939</v>
      </c>
      <c r="I162" s="5">
        <v>1.0</v>
      </c>
      <c r="J162" s="5" t="s">
        <v>28</v>
      </c>
      <c r="K162" s="5" t="s">
        <v>36</v>
      </c>
      <c r="L162" s="5" t="s">
        <v>29</v>
      </c>
      <c r="M162" s="5" t="s">
        <v>29</v>
      </c>
      <c r="N162" s="5" t="s">
        <v>29</v>
      </c>
      <c r="O162" s="7"/>
    </row>
    <row r="163">
      <c r="A163" s="4">
        <v>41793.0</v>
      </c>
      <c r="B163" s="5">
        <v>217.0</v>
      </c>
      <c r="C163" s="5">
        <v>8.0</v>
      </c>
      <c r="D163" s="5" t="s">
        <v>39</v>
      </c>
      <c r="E163" s="5" t="s">
        <v>24</v>
      </c>
      <c r="F163" s="5" t="s">
        <v>25</v>
      </c>
      <c r="G163" s="5" t="s">
        <v>24</v>
      </c>
      <c r="H163" s="5">
        <v>0.0377</v>
      </c>
      <c r="I163" s="5" t="s">
        <v>27</v>
      </c>
      <c r="J163" s="5" t="s">
        <v>28</v>
      </c>
      <c r="K163" s="5" t="s">
        <v>29</v>
      </c>
      <c r="L163" s="5" t="s">
        <v>36</v>
      </c>
      <c r="M163" s="5" t="s">
        <v>29</v>
      </c>
      <c r="N163" s="5" t="s">
        <v>36</v>
      </c>
      <c r="O163" s="5" t="s">
        <v>68</v>
      </c>
    </row>
    <row r="164">
      <c r="A164" s="4">
        <v>41793.0</v>
      </c>
      <c r="B164" s="5">
        <v>218.0</v>
      </c>
      <c r="C164" s="5">
        <v>8.0</v>
      </c>
      <c r="D164" s="5" t="s">
        <v>39</v>
      </c>
      <c r="E164" s="5" t="s">
        <v>24</v>
      </c>
      <c r="F164" s="5" t="s">
        <v>34</v>
      </c>
      <c r="G164" s="5" t="s">
        <v>24</v>
      </c>
      <c r="H164" s="5">
        <v>0.0129</v>
      </c>
      <c r="I164" s="5">
        <v>1.0</v>
      </c>
      <c r="J164" s="5" t="s">
        <v>28</v>
      </c>
      <c r="K164" s="5" t="s">
        <v>29</v>
      </c>
      <c r="L164" s="5" t="s">
        <v>29</v>
      </c>
      <c r="M164" s="5" t="s">
        <v>29</v>
      </c>
      <c r="N164" s="5" t="s">
        <v>36</v>
      </c>
      <c r="O164" s="5" t="s">
        <v>47</v>
      </c>
    </row>
    <row r="165">
      <c r="A165" s="4">
        <v>41793.0</v>
      </c>
      <c r="B165" s="5">
        <v>219.0</v>
      </c>
      <c r="C165" s="5">
        <v>25.0</v>
      </c>
      <c r="D165" s="5" t="s">
        <v>39</v>
      </c>
      <c r="E165" s="5" t="s">
        <v>30</v>
      </c>
      <c r="F165" s="5" t="s">
        <v>34</v>
      </c>
      <c r="G165" s="5" t="s">
        <v>24</v>
      </c>
      <c r="H165" s="5">
        <v>0.02657</v>
      </c>
      <c r="I165" s="5" t="s">
        <v>27</v>
      </c>
      <c r="J165" s="5" t="s">
        <v>28</v>
      </c>
      <c r="K165" s="5" t="s">
        <v>36</v>
      </c>
      <c r="L165" s="5" t="s">
        <v>29</v>
      </c>
      <c r="M165" s="5" t="s">
        <v>29</v>
      </c>
      <c r="N165" s="5" t="s">
        <v>29</v>
      </c>
      <c r="O165" s="7"/>
    </row>
    <row r="166">
      <c r="A166" s="4">
        <v>41793.0</v>
      </c>
      <c r="B166" s="5">
        <v>220.0</v>
      </c>
      <c r="C166" s="5">
        <v>25.0</v>
      </c>
      <c r="D166" s="5" t="s">
        <v>39</v>
      </c>
      <c r="E166" s="5" t="s">
        <v>30</v>
      </c>
      <c r="F166" s="5" t="s">
        <v>104</v>
      </c>
      <c r="G166" s="5" t="s">
        <v>24</v>
      </c>
      <c r="H166" s="5">
        <v>0.02728</v>
      </c>
      <c r="I166" s="5" t="s">
        <v>27</v>
      </c>
      <c r="J166" s="5" t="s">
        <v>28</v>
      </c>
      <c r="K166" s="5" t="s">
        <v>36</v>
      </c>
      <c r="L166" s="5" t="s">
        <v>29</v>
      </c>
      <c r="M166" s="5" t="s">
        <v>29</v>
      </c>
      <c r="N166" s="5" t="s">
        <v>36</v>
      </c>
      <c r="O166" s="5" t="s">
        <v>47</v>
      </c>
    </row>
    <row r="167">
      <c r="A167" s="4">
        <v>41793.0</v>
      </c>
      <c r="B167" s="5">
        <v>221.0</v>
      </c>
      <c r="C167" s="5">
        <v>18.0</v>
      </c>
      <c r="D167" s="5" t="s">
        <v>28</v>
      </c>
      <c r="E167" s="5" t="s">
        <v>24</v>
      </c>
      <c r="F167" s="5" t="s">
        <v>25</v>
      </c>
      <c r="G167" s="5" t="s">
        <v>24</v>
      </c>
      <c r="H167" s="5">
        <v>0.014</v>
      </c>
      <c r="I167" s="5">
        <v>1.0</v>
      </c>
      <c r="J167" s="5" t="s">
        <v>28</v>
      </c>
      <c r="K167" s="5" t="s">
        <v>36</v>
      </c>
      <c r="L167" s="5" t="s">
        <v>29</v>
      </c>
      <c r="M167" s="5" t="s">
        <v>29</v>
      </c>
      <c r="N167" s="5" t="s">
        <v>29</v>
      </c>
      <c r="O167" s="7"/>
    </row>
    <row r="168">
      <c r="A168" s="4">
        <v>41793.0</v>
      </c>
      <c r="B168" s="5">
        <v>222.0</v>
      </c>
      <c r="C168" s="5">
        <v>18.0</v>
      </c>
      <c r="D168" s="5" t="s">
        <v>28</v>
      </c>
      <c r="E168" s="5" t="s">
        <v>24</v>
      </c>
      <c r="F168" s="5" t="s">
        <v>34</v>
      </c>
      <c r="G168" s="5" t="s">
        <v>24</v>
      </c>
      <c r="H168" s="5">
        <v>0.02397</v>
      </c>
      <c r="I168" s="5" t="s">
        <v>27</v>
      </c>
      <c r="J168" s="5" t="s">
        <v>28</v>
      </c>
      <c r="K168" s="5" t="s">
        <v>36</v>
      </c>
      <c r="L168" s="5" t="s">
        <v>29</v>
      </c>
      <c r="M168" s="5" t="s">
        <v>29</v>
      </c>
      <c r="N168" s="5" t="s">
        <v>29</v>
      </c>
      <c r="O168" s="7"/>
    </row>
    <row r="169">
      <c r="A169" s="4">
        <v>41793.0</v>
      </c>
      <c r="B169" s="5">
        <v>224.0</v>
      </c>
      <c r="C169" s="5">
        <v>40.0</v>
      </c>
      <c r="D169" s="5" t="s">
        <v>39</v>
      </c>
      <c r="E169" s="5" t="s">
        <v>40</v>
      </c>
      <c r="F169" s="5" t="s">
        <v>34</v>
      </c>
      <c r="G169" s="5">
        <v>4.0</v>
      </c>
      <c r="H169" s="5">
        <v>0.01722</v>
      </c>
      <c r="I169" s="5">
        <v>1.0</v>
      </c>
      <c r="J169" s="5" t="s">
        <v>28</v>
      </c>
      <c r="K169" s="5" t="s">
        <v>36</v>
      </c>
      <c r="L169" s="5" t="s">
        <v>29</v>
      </c>
      <c r="M169" s="5" t="s">
        <v>29</v>
      </c>
      <c r="N169" s="5" t="s">
        <v>29</v>
      </c>
      <c r="O169" s="7"/>
    </row>
    <row r="170">
      <c r="A170" s="4">
        <v>41793.0</v>
      </c>
      <c r="B170" s="5">
        <v>227.0</v>
      </c>
      <c r="C170" s="5">
        <v>40.0</v>
      </c>
      <c r="D170" s="5" t="s">
        <v>39</v>
      </c>
      <c r="E170" s="5" t="s">
        <v>40</v>
      </c>
      <c r="F170" s="5" t="s">
        <v>26</v>
      </c>
      <c r="G170" s="5">
        <v>3.0</v>
      </c>
      <c r="H170" s="5">
        <v>0.01911</v>
      </c>
      <c r="I170" s="5" t="s">
        <v>27</v>
      </c>
      <c r="J170" s="5" t="s">
        <v>28</v>
      </c>
      <c r="K170" s="5" t="s">
        <v>36</v>
      </c>
      <c r="L170" s="5" t="s">
        <v>36</v>
      </c>
      <c r="M170" s="5" t="s">
        <v>36</v>
      </c>
      <c r="N170" s="5" t="s">
        <v>29</v>
      </c>
      <c r="O170" s="7"/>
    </row>
    <row r="171">
      <c r="A171" s="4">
        <v>41794.0</v>
      </c>
      <c r="B171" s="5">
        <v>231.0</v>
      </c>
      <c r="C171" s="5">
        <v>39.0</v>
      </c>
      <c r="D171" s="5" t="s">
        <v>24</v>
      </c>
      <c r="E171" s="5" t="s">
        <v>24</v>
      </c>
      <c r="F171" s="5" t="s">
        <v>34</v>
      </c>
      <c r="G171" s="5">
        <v>8.0</v>
      </c>
      <c r="H171" s="5">
        <v>0.04108</v>
      </c>
      <c r="I171" s="5" t="s">
        <v>46</v>
      </c>
      <c r="J171" s="5" t="s">
        <v>28</v>
      </c>
      <c r="K171" s="5" t="s">
        <v>36</v>
      </c>
      <c r="L171" s="5" t="s">
        <v>29</v>
      </c>
      <c r="M171" s="5" t="s">
        <v>29</v>
      </c>
      <c r="N171" s="5" t="s">
        <v>29</v>
      </c>
      <c r="O171" s="7"/>
    </row>
    <row r="172">
      <c r="A172" s="4">
        <v>41794.0</v>
      </c>
      <c r="B172" s="5">
        <v>232.0</v>
      </c>
      <c r="C172" s="5">
        <v>39.0</v>
      </c>
      <c r="D172" s="5" t="s">
        <v>39</v>
      </c>
      <c r="E172" s="5" t="s">
        <v>40</v>
      </c>
      <c r="F172" s="5" t="s">
        <v>37</v>
      </c>
      <c r="G172" s="5">
        <v>3.0</v>
      </c>
      <c r="H172" s="5">
        <v>0.027</v>
      </c>
      <c r="I172" s="5" t="s">
        <v>105</v>
      </c>
      <c r="J172" s="5" t="s">
        <v>28</v>
      </c>
      <c r="K172" s="5" t="s">
        <v>29</v>
      </c>
      <c r="L172" s="5" t="s">
        <v>29</v>
      </c>
      <c r="M172" s="5" t="s">
        <v>36</v>
      </c>
      <c r="N172" s="5" t="s">
        <v>36</v>
      </c>
      <c r="O172" s="5" t="s">
        <v>47</v>
      </c>
    </row>
    <row r="173">
      <c r="A173" s="4">
        <v>41794.0</v>
      </c>
      <c r="B173" s="5">
        <v>234.0</v>
      </c>
      <c r="C173" s="5">
        <v>33.0</v>
      </c>
      <c r="D173" s="5" t="s">
        <v>28</v>
      </c>
      <c r="E173" s="5" t="s">
        <v>24</v>
      </c>
      <c r="F173" s="5" t="s">
        <v>26</v>
      </c>
      <c r="G173" s="5" t="s">
        <v>24</v>
      </c>
      <c r="H173" s="5">
        <v>0.01951</v>
      </c>
      <c r="I173" s="5">
        <v>1.0</v>
      </c>
      <c r="J173" s="5" t="s">
        <v>28</v>
      </c>
      <c r="K173" s="5" t="s">
        <v>29</v>
      </c>
      <c r="L173" s="5" t="s">
        <v>29</v>
      </c>
      <c r="M173" s="5" t="s">
        <v>29</v>
      </c>
      <c r="N173" s="5" t="s">
        <v>29</v>
      </c>
      <c r="O173" s="7"/>
    </row>
    <row r="174">
      <c r="A174" s="4">
        <v>41794.0</v>
      </c>
      <c r="B174" s="5">
        <v>236.0</v>
      </c>
      <c r="C174" s="5">
        <v>39.0</v>
      </c>
      <c r="D174" s="5" t="s">
        <v>28</v>
      </c>
      <c r="E174" s="5" t="s">
        <v>24</v>
      </c>
      <c r="F174" s="5" t="s">
        <v>37</v>
      </c>
      <c r="G174" s="5">
        <v>9.0</v>
      </c>
      <c r="H174" s="5">
        <v>0.05049</v>
      </c>
      <c r="I174" s="5" t="s">
        <v>27</v>
      </c>
      <c r="J174" s="5" t="s">
        <v>28</v>
      </c>
      <c r="K174" s="5" t="s">
        <v>36</v>
      </c>
      <c r="L174" s="5" t="s">
        <v>29</v>
      </c>
      <c r="M174" s="5" t="s">
        <v>36</v>
      </c>
      <c r="N174" s="5" t="s">
        <v>36</v>
      </c>
      <c r="O174" s="7"/>
    </row>
    <row r="175">
      <c r="A175" s="4">
        <v>41794.0</v>
      </c>
      <c r="B175" s="5">
        <v>237.0</v>
      </c>
      <c r="C175" s="5">
        <v>40.0</v>
      </c>
      <c r="D175" s="5" t="s">
        <v>28</v>
      </c>
      <c r="E175" s="5" t="s">
        <v>24</v>
      </c>
      <c r="F175" s="5" t="s">
        <v>34</v>
      </c>
      <c r="G175" s="5">
        <v>11.0</v>
      </c>
      <c r="H175" s="5">
        <v>0.0551</v>
      </c>
      <c r="I175" s="5" t="s">
        <v>27</v>
      </c>
      <c r="J175" s="5" t="s">
        <v>28</v>
      </c>
      <c r="K175" s="5" t="s">
        <v>29</v>
      </c>
      <c r="L175" s="5" t="s">
        <v>29</v>
      </c>
      <c r="M175" s="5" t="s">
        <v>29</v>
      </c>
      <c r="N175" s="5" t="s">
        <v>29</v>
      </c>
      <c r="O175" s="5" t="s">
        <v>47</v>
      </c>
    </row>
    <row r="176">
      <c r="A176" s="4">
        <v>41794.0</v>
      </c>
      <c r="B176" s="5">
        <v>238.0</v>
      </c>
      <c r="C176" s="5">
        <v>39.0</v>
      </c>
      <c r="D176" s="5" t="s">
        <v>28</v>
      </c>
      <c r="E176" s="5" t="s">
        <v>24</v>
      </c>
      <c r="F176" s="5" t="s">
        <v>25</v>
      </c>
      <c r="G176" s="5">
        <v>3.0</v>
      </c>
      <c r="H176" s="5">
        <v>0.012</v>
      </c>
      <c r="I176" s="5">
        <v>1.0</v>
      </c>
      <c r="J176" s="5" t="s">
        <v>28</v>
      </c>
      <c r="K176" s="5" t="s">
        <v>36</v>
      </c>
      <c r="L176" s="5" t="s">
        <v>29</v>
      </c>
      <c r="M176" s="5" t="s">
        <v>36</v>
      </c>
      <c r="N176" s="5" t="s">
        <v>36</v>
      </c>
      <c r="O176" s="5" t="s">
        <v>47</v>
      </c>
    </row>
    <row r="177">
      <c r="A177" s="4">
        <v>41794.0</v>
      </c>
      <c r="B177" s="5">
        <v>240.0</v>
      </c>
      <c r="C177" s="5" t="s">
        <v>24</v>
      </c>
      <c r="D177" s="5" t="s">
        <v>39</v>
      </c>
      <c r="E177" s="5" t="s">
        <v>56</v>
      </c>
      <c r="F177" s="5" t="s">
        <v>26</v>
      </c>
      <c r="G177" s="5">
        <v>9.0</v>
      </c>
      <c r="H177" s="5">
        <v>0.01707</v>
      </c>
      <c r="I177" s="5">
        <v>1.0</v>
      </c>
      <c r="J177" s="5" t="s">
        <v>28</v>
      </c>
      <c r="K177" s="5" t="s">
        <v>29</v>
      </c>
      <c r="L177" s="5" t="s">
        <v>36</v>
      </c>
      <c r="M177" s="5" t="s">
        <v>29</v>
      </c>
      <c r="N177" s="5" t="s">
        <v>29</v>
      </c>
      <c r="O177" s="5"/>
    </row>
    <row r="178">
      <c r="A178" s="4">
        <v>41794.0</v>
      </c>
      <c r="B178" s="5">
        <v>241.0</v>
      </c>
      <c r="C178" s="5" t="s">
        <v>106</v>
      </c>
      <c r="D178" s="5" t="s">
        <v>107</v>
      </c>
      <c r="E178" s="5" t="s">
        <v>24</v>
      </c>
      <c r="F178" s="5" t="s">
        <v>25</v>
      </c>
      <c r="G178" s="5">
        <v>7.0</v>
      </c>
      <c r="H178" s="5">
        <v>0.01372</v>
      </c>
      <c r="I178" s="5" t="s">
        <v>94</v>
      </c>
      <c r="J178" s="5" t="s">
        <v>28</v>
      </c>
      <c r="K178" s="5" t="s">
        <v>29</v>
      </c>
      <c r="L178" s="5" t="s">
        <v>36</v>
      </c>
      <c r="M178" s="5" t="s">
        <v>36</v>
      </c>
      <c r="N178" s="5" t="s">
        <v>36</v>
      </c>
      <c r="O178" s="5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3" width="10.71"/>
    <col customWidth="1" min="6" max="6" width="14.43"/>
  </cols>
  <sheetData>
    <row r="1">
      <c r="A1" s="6" t="s">
        <v>0</v>
      </c>
      <c r="B1" s="11" t="s">
        <v>108</v>
      </c>
      <c r="C1" s="11" t="s">
        <v>3</v>
      </c>
      <c r="D1" s="11" t="s">
        <v>109</v>
      </c>
      <c r="E1" s="11" t="s">
        <v>110</v>
      </c>
      <c r="F1" s="11" t="s">
        <v>111</v>
      </c>
      <c r="G1" s="11" t="s">
        <v>112</v>
      </c>
    </row>
    <row r="2">
      <c r="A2" s="14">
        <v>41503.0</v>
      </c>
      <c r="B2" s="5">
        <v>1.0</v>
      </c>
      <c r="C2" s="5" t="s">
        <v>28</v>
      </c>
      <c r="D2" s="5" t="s">
        <v>113</v>
      </c>
      <c r="E2" s="5">
        <v>0.118</v>
      </c>
      <c r="F2" s="5" t="s">
        <v>114</v>
      </c>
      <c r="G2" s="7"/>
    </row>
    <row r="3">
      <c r="A3" s="14">
        <v>41503.0</v>
      </c>
      <c r="B3" s="5">
        <v>1.0</v>
      </c>
      <c r="C3" s="5" t="s">
        <v>28</v>
      </c>
      <c r="D3" s="5" t="s">
        <v>115</v>
      </c>
      <c r="E3" s="5">
        <v>0.096</v>
      </c>
      <c r="F3" s="5" t="s">
        <v>114</v>
      </c>
      <c r="G3" s="7"/>
    </row>
    <row r="4">
      <c r="A4" s="14">
        <v>41503.0</v>
      </c>
      <c r="B4" s="5">
        <v>1.0</v>
      </c>
      <c r="C4" s="5" t="s">
        <v>116</v>
      </c>
      <c r="D4" s="5" t="s">
        <v>115</v>
      </c>
      <c r="E4" s="5">
        <v>0.12</v>
      </c>
      <c r="F4" s="5" t="s">
        <v>114</v>
      </c>
      <c r="G4" s="7"/>
    </row>
    <row r="5">
      <c r="A5" s="14">
        <v>41503.0</v>
      </c>
      <c r="B5" s="5">
        <v>1.0</v>
      </c>
      <c r="C5" s="5" t="s">
        <v>116</v>
      </c>
      <c r="D5" s="5" t="s">
        <v>113</v>
      </c>
      <c r="E5" s="5">
        <v>0.111</v>
      </c>
      <c r="F5" s="5" t="s">
        <v>114</v>
      </c>
      <c r="G5" s="7"/>
    </row>
    <row r="6">
      <c r="A6" s="14">
        <v>41503.0</v>
      </c>
      <c r="B6" s="5">
        <v>2.0</v>
      </c>
      <c r="C6" s="5" t="s">
        <v>28</v>
      </c>
      <c r="D6" s="5" t="s">
        <v>115</v>
      </c>
      <c r="E6" s="5">
        <v>0.103</v>
      </c>
      <c r="F6" s="5" t="s">
        <v>114</v>
      </c>
      <c r="G6" s="7"/>
    </row>
    <row r="7">
      <c r="A7" s="14">
        <v>41503.0</v>
      </c>
      <c r="B7" s="5">
        <v>2.0</v>
      </c>
      <c r="C7" s="5" t="s">
        <v>28</v>
      </c>
      <c r="D7" s="5" t="s">
        <v>113</v>
      </c>
      <c r="E7" s="5">
        <v>0.079</v>
      </c>
      <c r="F7" s="5" t="s">
        <v>114</v>
      </c>
      <c r="G7" s="7"/>
    </row>
    <row r="8">
      <c r="A8" s="14">
        <v>41503.0</v>
      </c>
      <c r="B8" s="5">
        <v>2.0</v>
      </c>
      <c r="C8" s="5" t="s">
        <v>116</v>
      </c>
      <c r="D8" s="5" t="s">
        <v>113</v>
      </c>
      <c r="E8" s="5">
        <v>0.091</v>
      </c>
      <c r="F8" s="5" t="s">
        <v>114</v>
      </c>
      <c r="G8" s="7"/>
    </row>
    <row r="9">
      <c r="A9" s="14">
        <v>41503.0</v>
      </c>
      <c r="B9" s="5">
        <v>2.0</v>
      </c>
      <c r="C9" s="5" t="s">
        <v>116</v>
      </c>
      <c r="D9" s="5" t="s">
        <v>115</v>
      </c>
      <c r="E9" s="5">
        <v>0.115</v>
      </c>
      <c r="F9" s="5" t="s">
        <v>114</v>
      </c>
      <c r="G9" s="7"/>
    </row>
    <row r="10">
      <c r="A10" s="14">
        <v>41503.0</v>
      </c>
      <c r="B10" s="5">
        <v>6.0</v>
      </c>
      <c r="C10" s="5" t="s">
        <v>116</v>
      </c>
      <c r="D10" s="5" t="s">
        <v>115</v>
      </c>
      <c r="E10" s="5">
        <v>0.116</v>
      </c>
      <c r="F10" s="5" t="s">
        <v>114</v>
      </c>
      <c r="G10" s="7"/>
    </row>
    <row r="11">
      <c r="A11" s="14">
        <v>41503.0</v>
      </c>
      <c r="B11" s="5">
        <v>6.0</v>
      </c>
      <c r="C11" s="5" t="s">
        <v>116</v>
      </c>
      <c r="D11" s="5" t="s">
        <v>113</v>
      </c>
      <c r="E11" s="5">
        <v>0.121</v>
      </c>
      <c r="F11" s="5" t="s">
        <v>114</v>
      </c>
      <c r="G11" s="7"/>
    </row>
    <row r="12">
      <c r="A12" s="14">
        <v>41503.0</v>
      </c>
      <c r="B12" s="5">
        <v>6.0</v>
      </c>
      <c r="C12" s="5" t="s">
        <v>28</v>
      </c>
      <c r="D12" s="5" t="s">
        <v>113</v>
      </c>
      <c r="E12" s="5">
        <v>0.097</v>
      </c>
      <c r="F12" s="5" t="s">
        <v>114</v>
      </c>
      <c r="G12" s="7"/>
    </row>
    <row r="13">
      <c r="A13" s="14">
        <v>41503.0</v>
      </c>
      <c r="B13" s="5">
        <v>6.0</v>
      </c>
      <c r="C13" s="5" t="s">
        <v>28</v>
      </c>
      <c r="D13" s="5" t="s">
        <v>115</v>
      </c>
      <c r="E13" s="5">
        <v>0.07</v>
      </c>
      <c r="F13" s="5" t="s">
        <v>117</v>
      </c>
      <c r="G13" s="7"/>
    </row>
    <row r="14">
      <c r="A14" s="14">
        <v>41503.0</v>
      </c>
      <c r="B14" s="5">
        <v>8.0</v>
      </c>
      <c r="C14" s="5" t="s">
        <v>116</v>
      </c>
      <c r="D14" s="5" t="s">
        <v>115</v>
      </c>
      <c r="E14" s="5">
        <v>0.106</v>
      </c>
      <c r="F14" s="5" t="s">
        <v>114</v>
      </c>
      <c r="G14" s="7"/>
    </row>
    <row r="15">
      <c r="A15" s="14">
        <v>41503.0</v>
      </c>
      <c r="B15" s="5">
        <v>8.0</v>
      </c>
      <c r="C15" s="5" t="s">
        <v>116</v>
      </c>
      <c r="D15" s="5" t="s">
        <v>113</v>
      </c>
      <c r="E15" s="5">
        <v>0.049</v>
      </c>
      <c r="F15" s="5" t="s">
        <v>118</v>
      </c>
      <c r="G15" s="7"/>
    </row>
    <row r="16">
      <c r="A16" s="14">
        <v>41503.0</v>
      </c>
      <c r="B16" s="5">
        <v>8.0</v>
      </c>
      <c r="C16" s="5" t="s">
        <v>28</v>
      </c>
      <c r="D16" s="5" t="s">
        <v>113</v>
      </c>
      <c r="E16" s="5">
        <v>0.037</v>
      </c>
      <c r="F16" s="5" t="s">
        <v>118</v>
      </c>
      <c r="G16" s="7"/>
    </row>
    <row r="17">
      <c r="A17" s="14">
        <v>41503.0</v>
      </c>
      <c r="B17" s="5">
        <v>8.0</v>
      </c>
      <c r="C17" s="5" t="s">
        <v>28</v>
      </c>
      <c r="D17" s="5" t="s">
        <v>115</v>
      </c>
      <c r="E17" s="5">
        <v>0.08</v>
      </c>
      <c r="F17" s="5" t="s">
        <v>114</v>
      </c>
      <c r="G17" s="7"/>
    </row>
    <row r="18">
      <c r="A18" s="14">
        <v>41503.0</v>
      </c>
      <c r="B18" s="5">
        <v>9.0</v>
      </c>
      <c r="C18" s="5" t="s">
        <v>116</v>
      </c>
      <c r="D18" s="5" t="s">
        <v>113</v>
      </c>
      <c r="E18" s="5">
        <v>0.0938</v>
      </c>
      <c r="F18" s="5" t="s">
        <v>114</v>
      </c>
      <c r="G18" s="7"/>
    </row>
    <row r="19">
      <c r="A19" s="14">
        <v>41503.0</v>
      </c>
      <c r="B19" s="5">
        <v>9.0</v>
      </c>
      <c r="C19" s="5" t="s">
        <v>28</v>
      </c>
      <c r="D19" s="5" t="s">
        <v>113</v>
      </c>
      <c r="E19" s="5">
        <v>0.0858</v>
      </c>
      <c r="F19" s="5" t="s">
        <v>114</v>
      </c>
      <c r="G19" s="7"/>
    </row>
    <row r="20">
      <c r="A20" s="14">
        <v>41503.0</v>
      </c>
      <c r="B20" s="5">
        <v>9.0</v>
      </c>
      <c r="C20" s="5" t="s">
        <v>28</v>
      </c>
      <c r="D20" s="5" t="s">
        <v>115</v>
      </c>
      <c r="E20" s="5">
        <v>0.068</v>
      </c>
      <c r="F20" s="5" t="s">
        <v>114</v>
      </c>
      <c r="G20" s="7"/>
    </row>
    <row r="21">
      <c r="A21" s="14">
        <v>41503.0</v>
      </c>
      <c r="B21" s="5">
        <v>9.0</v>
      </c>
      <c r="C21" s="5" t="s">
        <v>116</v>
      </c>
      <c r="D21" s="5" t="s">
        <v>115</v>
      </c>
      <c r="E21" s="5">
        <v>0.0729</v>
      </c>
      <c r="F21" s="5" t="s">
        <v>117</v>
      </c>
      <c r="G21" s="7"/>
    </row>
    <row r="22">
      <c r="A22" s="14">
        <v>41503.0</v>
      </c>
      <c r="B22" s="5">
        <v>10.0</v>
      </c>
      <c r="C22" s="5" t="s">
        <v>28</v>
      </c>
      <c r="D22" s="5" t="s">
        <v>113</v>
      </c>
      <c r="E22" s="5">
        <v>0.0787</v>
      </c>
      <c r="F22" s="5" t="s">
        <v>114</v>
      </c>
      <c r="G22" s="7"/>
    </row>
    <row r="23">
      <c r="A23" s="14">
        <v>41503.0</v>
      </c>
      <c r="B23" s="5">
        <v>10.0</v>
      </c>
      <c r="C23" s="5" t="s">
        <v>116</v>
      </c>
      <c r="D23" s="5" t="s">
        <v>115</v>
      </c>
      <c r="E23" s="5">
        <v>0.0636</v>
      </c>
      <c r="F23" s="5" t="s">
        <v>114</v>
      </c>
      <c r="G23" s="7"/>
    </row>
    <row r="24">
      <c r="A24" s="14">
        <v>41503.0</v>
      </c>
      <c r="B24" s="5">
        <v>10.0</v>
      </c>
      <c r="C24" s="5" t="s">
        <v>116</v>
      </c>
      <c r="D24" s="5" t="s">
        <v>113</v>
      </c>
      <c r="E24" s="5">
        <v>0.0902</v>
      </c>
      <c r="F24" s="5" t="s">
        <v>114</v>
      </c>
      <c r="G24" s="7"/>
    </row>
    <row r="25">
      <c r="A25" s="14">
        <v>41503.0</v>
      </c>
      <c r="B25" s="5">
        <v>10.0</v>
      </c>
      <c r="C25" s="5" t="s">
        <v>28</v>
      </c>
      <c r="D25" s="5" t="s">
        <v>115</v>
      </c>
      <c r="E25" s="5">
        <v>0.0866</v>
      </c>
      <c r="F25" s="5" t="s">
        <v>114</v>
      </c>
      <c r="G25" s="7"/>
    </row>
    <row r="26">
      <c r="A26" s="14">
        <v>41503.0</v>
      </c>
      <c r="B26" s="5">
        <v>11.0</v>
      </c>
      <c r="C26" s="5" t="s">
        <v>116</v>
      </c>
      <c r="D26" s="5" t="s">
        <v>115</v>
      </c>
      <c r="E26" s="5">
        <v>0.0866</v>
      </c>
      <c r="F26" s="5" t="s">
        <v>114</v>
      </c>
      <c r="G26" s="7"/>
    </row>
    <row r="27">
      <c r="A27" s="14">
        <v>41503.0</v>
      </c>
      <c r="B27" s="5">
        <v>11.0</v>
      </c>
      <c r="C27" s="5" t="s">
        <v>28</v>
      </c>
      <c r="D27" s="5" t="s">
        <v>115</v>
      </c>
      <c r="E27" s="5">
        <v>0.0856</v>
      </c>
      <c r="F27" s="5" t="s">
        <v>114</v>
      </c>
      <c r="G27" s="7"/>
    </row>
    <row r="28">
      <c r="A28" s="14">
        <v>41503.0</v>
      </c>
      <c r="B28" s="5">
        <v>11.0</v>
      </c>
      <c r="C28" s="5" t="s">
        <v>116</v>
      </c>
      <c r="D28" s="5" t="s">
        <v>113</v>
      </c>
      <c r="E28" s="5">
        <v>0.0783</v>
      </c>
      <c r="F28" s="5" t="s">
        <v>114</v>
      </c>
      <c r="G28" s="7"/>
    </row>
    <row r="29">
      <c r="A29" s="14">
        <v>41503.0</v>
      </c>
      <c r="B29" s="5">
        <v>11.0</v>
      </c>
      <c r="C29" s="5" t="s">
        <v>28</v>
      </c>
      <c r="D29" s="5" t="s">
        <v>113</v>
      </c>
      <c r="E29" s="5">
        <v>0.0852</v>
      </c>
      <c r="F29" s="5" t="s">
        <v>114</v>
      </c>
      <c r="G29" s="7"/>
    </row>
    <row r="30">
      <c r="A30" s="14">
        <v>41503.0</v>
      </c>
      <c r="B30" s="5">
        <v>12.0</v>
      </c>
      <c r="C30" s="5" t="s">
        <v>116</v>
      </c>
      <c r="D30" s="5" t="s">
        <v>115</v>
      </c>
      <c r="E30" s="5">
        <v>0.0771</v>
      </c>
      <c r="F30" s="5" t="s">
        <v>114</v>
      </c>
      <c r="G30" s="7"/>
    </row>
    <row r="31">
      <c r="A31" s="14">
        <v>41503.0</v>
      </c>
      <c r="B31" s="5">
        <v>12.0</v>
      </c>
      <c r="C31" s="5" t="s">
        <v>116</v>
      </c>
      <c r="D31" s="5" t="s">
        <v>113</v>
      </c>
      <c r="E31" s="5">
        <v>0.0903</v>
      </c>
      <c r="F31" s="5" t="s">
        <v>114</v>
      </c>
      <c r="G31" s="7"/>
    </row>
    <row r="32">
      <c r="A32" s="14">
        <v>41503.0</v>
      </c>
      <c r="B32" s="5">
        <v>12.0</v>
      </c>
      <c r="C32" s="5" t="s">
        <v>28</v>
      </c>
      <c r="D32" s="5" t="s">
        <v>113</v>
      </c>
      <c r="E32" s="5">
        <v>0.0875</v>
      </c>
      <c r="F32" s="5" t="s">
        <v>114</v>
      </c>
      <c r="G32" s="7"/>
    </row>
    <row r="33">
      <c r="A33" s="14">
        <v>41503.0</v>
      </c>
      <c r="B33" s="5">
        <v>12.0</v>
      </c>
      <c r="C33" s="5" t="s">
        <v>28</v>
      </c>
      <c r="D33" s="5" t="s">
        <v>115</v>
      </c>
      <c r="E33" s="5">
        <v>0.0819</v>
      </c>
      <c r="F33" s="5" t="s">
        <v>114</v>
      </c>
      <c r="G33" s="7"/>
    </row>
    <row r="34">
      <c r="A34" s="14">
        <v>41503.0</v>
      </c>
      <c r="B34" s="5">
        <v>13.0</v>
      </c>
      <c r="C34" s="5" t="s">
        <v>116</v>
      </c>
      <c r="D34" s="5" t="s">
        <v>113</v>
      </c>
      <c r="E34" s="5">
        <v>0.0906</v>
      </c>
      <c r="F34" s="5" t="s">
        <v>114</v>
      </c>
      <c r="G34" s="7"/>
    </row>
    <row r="35">
      <c r="A35" s="14">
        <v>41503.0</v>
      </c>
      <c r="B35" s="5">
        <v>13.0</v>
      </c>
      <c r="C35" s="5" t="s">
        <v>116</v>
      </c>
      <c r="D35" s="5" t="s">
        <v>115</v>
      </c>
      <c r="E35" s="5">
        <v>0.0966</v>
      </c>
      <c r="F35" s="5" t="s">
        <v>114</v>
      </c>
      <c r="G35" s="7"/>
    </row>
    <row r="36">
      <c r="A36" s="14">
        <v>41503.0</v>
      </c>
      <c r="B36" s="5">
        <v>13.0</v>
      </c>
      <c r="C36" s="5" t="s">
        <v>28</v>
      </c>
      <c r="D36" s="5" t="s">
        <v>115</v>
      </c>
      <c r="E36" s="5">
        <v>0.0977</v>
      </c>
      <c r="F36" s="5" t="s">
        <v>114</v>
      </c>
      <c r="G36" s="7"/>
    </row>
    <row r="37">
      <c r="A37" s="14">
        <v>41503.0</v>
      </c>
      <c r="B37" s="5">
        <v>13.0</v>
      </c>
      <c r="C37" s="5" t="s">
        <v>116</v>
      </c>
      <c r="D37" s="5" t="s">
        <v>113</v>
      </c>
      <c r="E37" s="5">
        <v>0.0737</v>
      </c>
      <c r="F37" s="5" t="s">
        <v>117</v>
      </c>
      <c r="G37" s="7"/>
    </row>
    <row r="38">
      <c r="A38" s="14">
        <v>41503.0</v>
      </c>
      <c r="B38" s="5">
        <v>14.0</v>
      </c>
      <c r="C38" s="5" t="s">
        <v>28</v>
      </c>
      <c r="D38" s="5" t="s">
        <v>113</v>
      </c>
      <c r="E38" s="5">
        <v>0.0942</v>
      </c>
      <c r="F38" s="5" t="s">
        <v>114</v>
      </c>
      <c r="G38" s="7"/>
    </row>
    <row r="39">
      <c r="A39" s="14">
        <v>41503.0</v>
      </c>
      <c r="B39" s="5">
        <v>14.0</v>
      </c>
      <c r="C39" s="5" t="s">
        <v>116</v>
      </c>
      <c r="D39" s="5" t="s">
        <v>115</v>
      </c>
      <c r="E39" s="5">
        <v>0.0923</v>
      </c>
      <c r="F39" s="5" t="s">
        <v>114</v>
      </c>
      <c r="G39" s="7"/>
    </row>
    <row r="40">
      <c r="A40" s="14">
        <v>41503.0</v>
      </c>
      <c r="B40" s="5">
        <v>14.0</v>
      </c>
      <c r="C40" s="5" t="s">
        <v>28</v>
      </c>
      <c r="D40" s="5" t="s">
        <v>113</v>
      </c>
      <c r="E40" s="5">
        <v>0.0902</v>
      </c>
      <c r="F40" s="5" t="s">
        <v>114</v>
      </c>
      <c r="G40" s="7"/>
    </row>
    <row r="41">
      <c r="A41" s="14">
        <v>41503.0</v>
      </c>
      <c r="B41" s="5">
        <v>14.0</v>
      </c>
      <c r="C41" s="5" t="s">
        <v>28</v>
      </c>
      <c r="D41" s="5" t="s">
        <v>115</v>
      </c>
      <c r="E41" s="5">
        <v>0.0983</v>
      </c>
      <c r="F41" s="5" t="s">
        <v>114</v>
      </c>
      <c r="G41" s="7"/>
    </row>
    <row r="42">
      <c r="A42" s="14">
        <v>41503.0</v>
      </c>
      <c r="B42" s="5">
        <v>15.0</v>
      </c>
      <c r="C42" s="5" t="s">
        <v>28</v>
      </c>
      <c r="D42" s="5" t="s">
        <v>113</v>
      </c>
      <c r="E42" s="5">
        <v>0.0871</v>
      </c>
      <c r="F42" s="5" t="s">
        <v>114</v>
      </c>
      <c r="G42" s="7"/>
    </row>
    <row r="43">
      <c r="A43" s="14">
        <v>41503.0</v>
      </c>
      <c r="B43" s="5">
        <v>15.0</v>
      </c>
      <c r="C43" s="5" t="s">
        <v>116</v>
      </c>
      <c r="D43" s="5" t="s">
        <v>113</v>
      </c>
      <c r="E43" s="5">
        <v>0.0841</v>
      </c>
      <c r="F43" s="5" t="s">
        <v>114</v>
      </c>
      <c r="G43" s="7"/>
    </row>
    <row r="44">
      <c r="A44" s="14">
        <v>41503.0</v>
      </c>
      <c r="B44" s="5">
        <v>15.0</v>
      </c>
      <c r="C44" s="5" t="s">
        <v>28</v>
      </c>
      <c r="D44" s="5" t="s">
        <v>115</v>
      </c>
      <c r="E44" s="5">
        <v>0.0921</v>
      </c>
      <c r="F44" s="5" t="s">
        <v>114</v>
      </c>
      <c r="G44" s="7"/>
    </row>
    <row r="45">
      <c r="A45" s="14">
        <v>41503.0</v>
      </c>
      <c r="B45" s="5">
        <v>15.0</v>
      </c>
      <c r="C45" s="5" t="s">
        <v>116</v>
      </c>
      <c r="D45" s="5" t="s">
        <v>115</v>
      </c>
      <c r="E45" s="5">
        <v>0.1042</v>
      </c>
      <c r="F45" s="5" t="s">
        <v>114</v>
      </c>
      <c r="G45" s="7"/>
    </row>
    <row r="46">
      <c r="A46" s="14">
        <v>41503.0</v>
      </c>
      <c r="B46" s="5">
        <v>17.0</v>
      </c>
      <c r="C46" s="5" t="s">
        <v>116</v>
      </c>
      <c r="D46" s="5" t="s">
        <v>115</v>
      </c>
      <c r="E46" s="5">
        <v>0.0605</v>
      </c>
      <c r="F46" s="5" t="s">
        <v>114</v>
      </c>
      <c r="G46" s="7"/>
    </row>
    <row r="47">
      <c r="A47" s="14">
        <v>41503.0</v>
      </c>
      <c r="B47" s="5">
        <v>17.0</v>
      </c>
      <c r="C47" s="5" t="s">
        <v>116</v>
      </c>
      <c r="D47" s="5" t="s">
        <v>113</v>
      </c>
      <c r="E47" s="5">
        <v>0.0612</v>
      </c>
      <c r="F47" s="5" t="s">
        <v>117</v>
      </c>
      <c r="G47" s="7"/>
    </row>
    <row r="48">
      <c r="A48" s="14">
        <v>41503.0</v>
      </c>
      <c r="B48" s="5">
        <v>17.0</v>
      </c>
      <c r="C48" s="5" t="s">
        <v>28</v>
      </c>
      <c r="D48" s="5" t="s">
        <v>113</v>
      </c>
      <c r="E48" s="5">
        <v>0.0596</v>
      </c>
      <c r="F48" s="5" t="s">
        <v>117</v>
      </c>
      <c r="G48" s="7"/>
    </row>
    <row r="49">
      <c r="A49" s="14">
        <v>41503.0</v>
      </c>
      <c r="B49" s="5">
        <v>17.0</v>
      </c>
      <c r="C49" s="5" t="s">
        <v>28</v>
      </c>
      <c r="D49" s="5" t="s">
        <v>115</v>
      </c>
      <c r="E49" s="5">
        <v>0.085</v>
      </c>
      <c r="F49" s="5" t="s">
        <v>117</v>
      </c>
      <c r="G49" s="7"/>
    </row>
    <row r="50">
      <c r="A50" s="14">
        <v>41503.0</v>
      </c>
      <c r="B50" s="5">
        <v>18.0</v>
      </c>
      <c r="C50" s="5" t="s">
        <v>116</v>
      </c>
      <c r="D50" s="5" t="s">
        <v>115</v>
      </c>
      <c r="E50" s="5">
        <v>0.0205</v>
      </c>
      <c r="F50" s="5" t="s">
        <v>114</v>
      </c>
      <c r="G50" s="7"/>
    </row>
    <row r="51">
      <c r="A51" s="14">
        <v>41503.0</v>
      </c>
      <c r="B51" s="5">
        <v>18.0</v>
      </c>
      <c r="C51" s="5" t="s">
        <v>116</v>
      </c>
      <c r="D51" s="5" t="s">
        <v>113</v>
      </c>
      <c r="E51" s="5">
        <v>0.0843</v>
      </c>
      <c r="F51" s="5" t="s">
        <v>119</v>
      </c>
      <c r="G51" s="7"/>
    </row>
    <row r="52">
      <c r="A52" s="14">
        <v>41503.0</v>
      </c>
      <c r="B52" s="5">
        <v>18.0</v>
      </c>
      <c r="C52" s="5" t="s">
        <v>28</v>
      </c>
      <c r="D52" s="5" t="s">
        <v>115</v>
      </c>
      <c r="E52" s="5">
        <v>0.0826</v>
      </c>
      <c r="F52" s="5" t="s">
        <v>114</v>
      </c>
      <c r="G52" s="7"/>
    </row>
    <row r="53">
      <c r="A53" s="14">
        <v>41503.0</v>
      </c>
      <c r="B53" s="5">
        <v>19.0</v>
      </c>
      <c r="C53" s="5" t="s">
        <v>28</v>
      </c>
      <c r="D53" s="5" t="s">
        <v>113</v>
      </c>
      <c r="E53" s="5">
        <v>0.0891</v>
      </c>
      <c r="F53" s="5" t="s">
        <v>114</v>
      </c>
      <c r="G53" s="7"/>
    </row>
    <row r="54">
      <c r="A54" s="14">
        <v>41503.0</v>
      </c>
      <c r="B54" s="5">
        <v>19.0</v>
      </c>
      <c r="C54" s="5" t="s">
        <v>116</v>
      </c>
      <c r="D54" s="5" t="s">
        <v>113</v>
      </c>
      <c r="E54" s="5">
        <v>0.0806</v>
      </c>
      <c r="F54" s="5" t="s">
        <v>114</v>
      </c>
      <c r="G54" s="7"/>
    </row>
    <row r="55">
      <c r="A55" s="14">
        <v>41503.0</v>
      </c>
      <c r="B55" s="5">
        <v>19.0</v>
      </c>
      <c r="C55" s="5" t="s">
        <v>116</v>
      </c>
      <c r="D55" s="5" t="s">
        <v>115</v>
      </c>
      <c r="E55" s="5">
        <v>0.0824</v>
      </c>
      <c r="F55" s="5" t="s">
        <v>114</v>
      </c>
      <c r="G55" s="7"/>
    </row>
    <row r="56">
      <c r="A56" s="14">
        <v>41503.0</v>
      </c>
      <c r="B56" s="5">
        <v>19.0</v>
      </c>
      <c r="C56" s="5" t="s">
        <v>28</v>
      </c>
      <c r="D56" s="5" t="s">
        <v>115</v>
      </c>
      <c r="E56" s="5">
        <v>0.0898</v>
      </c>
      <c r="F56" s="5" t="s">
        <v>114</v>
      </c>
      <c r="G56" s="7"/>
    </row>
    <row r="57">
      <c r="A57" s="14">
        <v>41503.0</v>
      </c>
      <c r="B57" s="5">
        <v>21.0</v>
      </c>
      <c r="C57" s="5" t="s">
        <v>28</v>
      </c>
      <c r="D57" s="5" t="s">
        <v>113</v>
      </c>
      <c r="E57" s="5">
        <v>0.0323</v>
      </c>
      <c r="F57" s="5" t="s">
        <v>114</v>
      </c>
      <c r="G57" s="7"/>
    </row>
    <row r="58">
      <c r="A58" s="14">
        <v>41503.0</v>
      </c>
      <c r="B58" s="5">
        <v>21.0</v>
      </c>
      <c r="C58" s="5" t="s">
        <v>28</v>
      </c>
      <c r="D58" s="5" t="s">
        <v>115</v>
      </c>
      <c r="E58" s="5">
        <v>0.0959</v>
      </c>
      <c r="F58" s="5" t="s">
        <v>114</v>
      </c>
      <c r="G58" s="7"/>
    </row>
    <row r="59">
      <c r="A59" s="14">
        <v>41503.0</v>
      </c>
      <c r="B59" s="5">
        <v>21.0</v>
      </c>
      <c r="C59" s="5" t="s">
        <v>116</v>
      </c>
      <c r="D59" s="5" t="s">
        <v>113</v>
      </c>
      <c r="E59" s="5">
        <v>0.0872</v>
      </c>
      <c r="F59" s="5" t="s">
        <v>114</v>
      </c>
      <c r="G59" s="7"/>
    </row>
    <row r="60">
      <c r="A60" s="14">
        <v>41503.0</v>
      </c>
      <c r="B60" s="5">
        <v>21.0</v>
      </c>
      <c r="C60" s="5" t="s">
        <v>116</v>
      </c>
      <c r="D60" s="5" t="s">
        <v>115</v>
      </c>
      <c r="E60" s="5">
        <v>0.0863</v>
      </c>
      <c r="F60" s="5" t="s">
        <v>114</v>
      </c>
      <c r="G60" s="7"/>
    </row>
    <row r="61">
      <c r="A61" s="14">
        <v>41503.0</v>
      </c>
      <c r="B61" s="5">
        <v>24.0</v>
      </c>
      <c r="C61" s="5" t="s">
        <v>28</v>
      </c>
      <c r="D61" s="5" t="s">
        <v>115</v>
      </c>
      <c r="E61" s="5">
        <v>0.028</v>
      </c>
      <c r="F61" s="5" t="s">
        <v>114</v>
      </c>
      <c r="G61" s="7"/>
    </row>
    <row r="62">
      <c r="A62" s="14">
        <v>41503.0</v>
      </c>
      <c r="B62" s="5">
        <v>24.0</v>
      </c>
      <c r="C62" s="5" t="s">
        <v>28</v>
      </c>
      <c r="D62" s="5" t="s">
        <v>113</v>
      </c>
      <c r="E62" s="5">
        <v>0.0404</v>
      </c>
      <c r="F62" s="5" t="s">
        <v>119</v>
      </c>
      <c r="G62" s="5" t="s">
        <v>120</v>
      </c>
    </row>
    <row r="63">
      <c r="A63" s="14">
        <v>41503.0</v>
      </c>
      <c r="B63" s="5">
        <v>24.0</v>
      </c>
      <c r="C63" s="5" t="s">
        <v>116</v>
      </c>
      <c r="D63" s="5" t="s">
        <v>113</v>
      </c>
      <c r="E63" s="5">
        <v>0.0945</v>
      </c>
      <c r="F63" s="5" t="s">
        <v>118</v>
      </c>
      <c r="G63" s="7"/>
    </row>
    <row r="64">
      <c r="A64" s="14">
        <v>41503.0</v>
      </c>
      <c r="B64" s="5">
        <v>24.0</v>
      </c>
      <c r="C64" s="5" t="s">
        <v>116</v>
      </c>
      <c r="D64" s="5" t="s">
        <v>115</v>
      </c>
      <c r="E64" s="5">
        <v>0.0846</v>
      </c>
      <c r="F64" s="5" t="s">
        <v>114</v>
      </c>
      <c r="G64" s="7"/>
    </row>
    <row r="65">
      <c r="A65" s="14">
        <v>41503.0</v>
      </c>
      <c r="B65" s="5">
        <v>27.0</v>
      </c>
      <c r="C65" s="5" t="s">
        <v>116</v>
      </c>
      <c r="D65" s="5" t="s">
        <v>113</v>
      </c>
      <c r="E65" s="5">
        <v>0.1014</v>
      </c>
      <c r="F65" s="5" t="s">
        <v>114</v>
      </c>
      <c r="G65" s="7"/>
    </row>
    <row r="66">
      <c r="A66" s="14">
        <v>41503.0</v>
      </c>
      <c r="B66" s="5">
        <v>27.0</v>
      </c>
      <c r="C66" s="5" t="s">
        <v>116</v>
      </c>
      <c r="D66" s="5" t="s">
        <v>115</v>
      </c>
      <c r="E66" s="5">
        <v>0.0738</v>
      </c>
      <c r="F66" s="5" t="s">
        <v>114</v>
      </c>
      <c r="G66" s="7"/>
    </row>
    <row r="67">
      <c r="A67" s="14">
        <v>41503.0</v>
      </c>
      <c r="B67" s="5">
        <v>27.0</v>
      </c>
      <c r="C67" s="5" t="s">
        <v>28</v>
      </c>
      <c r="D67" s="5" t="s">
        <v>113</v>
      </c>
      <c r="E67" s="5">
        <v>0.0821</v>
      </c>
      <c r="F67" s="5" t="s">
        <v>114</v>
      </c>
      <c r="G67" s="7"/>
    </row>
    <row r="68">
      <c r="A68" s="14">
        <v>41503.0</v>
      </c>
      <c r="B68" s="5">
        <v>27.0</v>
      </c>
      <c r="C68" s="5" t="s">
        <v>28</v>
      </c>
      <c r="D68" s="5" t="s">
        <v>115</v>
      </c>
      <c r="E68" s="5">
        <v>0.0741</v>
      </c>
      <c r="F68" s="5" t="s">
        <v>117</v>
      </c>
      <c r="G68" s="7"/>
    </row>
    <row r="69">
      <c r="A69" s="14">
        <v>41503.0</v>
      </c>
      <c r="B69" s="5">
        <v>28.0</v>
      </c>
      <c r="C69" s="5" t="s">
        <v>116</v>
      </c>
      <c r="D69" s="5" t="s">
        <v>115</v>
      </c>
      <c r="E69" s="5">
        <v>0.0771</v>
      </c>
      <c r="F69" s="5" t="s">
        <v>114</v>
      </c>
      <c r="G69" s="7"/>
    </row>
    <row r="70">
      <c r="A70" s="14">
        <v>41503.0</v>
      </c>
      <c r="B70" s="5">
        <v>28.0</v>
      </c>
      <c r="C70" s="5" t="s">
        <v>28</v>
      </c>
      <c r="D70" s="5" t="s">
        <v>113</v>
      </c>
      <c r="E70" s="5">
        <v>0.0964</v>
      </c>
      <c r="F70" s="5" t="s">
        <v>114</v>
      </c>
      <c r="G70" s="7"/>
    </row>
    <row r="71">
      <c r="A71" s="14">
        <v>41503.0</v>
      </c>
      <c r="B71" s="5">
        <v>28.0</v>
      </c>
      <c r="C71" s="5" t="s">
        <v>28</v>
      </c>
      <c r="D71" s="5" t="s">
        <v>115</v>
      </c>
      <c r="E71" s="5">
        <v>0.0848</v>
      </c>
      <c r="F71" s="5" t="s">
        <v>114</v>
      </c>
      <c r="G71" s="7"/>
    </row>
    <row r="72">
      <c r="A72" s="14">
        <v>41503.0</v>
      </c>
      <c r="B72" s="5">
        <v>28.0</v>
      </c>
      <c r="C72" s="5" t="s">
        <v>116</v>
      </c>
      <c r="D72" s="5" t="s">
        <v>113</v>
      </c>
      <c r="E72" s="5">
        <v>0.0804</v>
      </c>
      <c r="F72" s="5" t="s">
        <v>114</v>
      </c>
      <c r="G72" s="7"/>
    </row>
    <row r="73">
      <c r="A73" s="14">
        <v>41503.0</v>
      </c>
      <c r="B73" s="5">
        <v>29.0</v>
      </c>
      <c r="C73" s="5" t="s">
        <v>28</v>
      </c>
      <c r="D73" s="5" t="s">
        <v>113</v>
      </c>
      <c r="E73" s="5">
        <v>0.0792</v>
      </c>
      <c r="F73" s="5" t="s">
        <v>114</v>
      </c>
      <c r="G73" s="7"/>
    </row>
    <row r="74">
      <c r="A74" s="14">
        <v>41503.0</v>
      </c>
      <c r="B74" s="5">
        <v>29.0</v>
      </c>
      <c r="C74" s="5" t="s">
        <v>116</v>
      </c>
      <c r="D74" s="5" t="s">
        <v>115</v>
      </c>
      <c r="E74" s="5">
        <v>0.0739</v>
      </c>
      <c r="F74" s="5" t="s">
        <v>114</v>
      </c>
      <c r="G74" s="7"/>
    </row>
    <row r="75">
      <c r="A75" s="14">
        <v>41503.0</v>
      </c>
      <c r="B75" s="5">
        <v>29.0</v>
      </c>
      <c r="C75" s="5" t="s">
        <v>116</v>
      </c>
      <c r="D75" s="5" t="s">
        <v>113</v>
      </c>
      <c r="E75" s="5">
        <v>0.0836</v>
      </c>
      <c r="F75" s="5" t="s">
        <v>114</v>
      </c>
      <c r="G75" s="5" t="s">
        <v>121</v>
      </c>
    </row>
    <row r="76">
      <c r="A76" s="14">
        <v>41503.0</v>
      </c>
      <c r="B76" s="5">
        <v>29.0</v>
      </c>
      <c r="C76" s="5" t="s">
        <v>28</v>
      </c>
      <c r="D76" s="5" t="s">
        <v>115</v>
      </c>
      <c r="E76" s="5">
        <v>0.0919</v>
      </c>
      <c r="F76" s="5" t="s">
        <v>114</v>
      </c>
      <c r="G76" s="7"/>
    </row>
    <row r="77">
      <c r="A77" s="14">
        <v>41503.0</v>
      </c>
      <c r="B77" s="5">
        <v>30.0</v>
      </c>
      <c r="C77" s="5" t="s">
        <v>116</v>
      </c>
      <c r="D77" s="5" t="s">
        <v>113</v>
      </c>
      <c r="E77" s="5">
        <v>0.0728</v>
      </c>
      <c r="F77" s="5" t="s">
        <v>114</v>
      </c>
      <c r="G77" s="7"/>
    </row>
    <row r="78">
      <c r="A78" s="14">
        <v>41503.0</v>
      </c>
      <c r="B78" s="5">
        <v>30.0</v>
      </c>
      <c r="C78" s="5" t="s">
        <v>116</v>
      </c>
      <c r="D78" s="5" t="s">
        <v>115</v>
      </c>
      <c r="E78" s="5">
        <v>0.0713</v>
      </c>
      <c r="F78" s="5" t="s">
        <v>114</v>
      </c>
      <c r="G78" s="7"/>
    </row>
    <row r="79">
      <c r="A79" s="14">
        <v>41503.0</v>
      </c>
      <c r="B79" s="5">
        <v>30.0</v>
      </c>
      <c r="C79" s="5" t="s">
        <v>28</v>
      </c>
      <c r="D79" s="5" t="s">
        <v>113</v>
      </c>
      <c r="E79" s="5">
        <v>0.0936</v>
      </c>
      <c r="F79" s="5" t="s">
        <v>114</v>
      </c>
      <c r="G79" s="7"/>
    </row>
    <row r="80">
      <c r="A80" s="14">
        <v>41503.0</v>
      </c>
      <c r="B80" s="5">
        <v>30.0</v>
      </c>
      <c r="C80" s="5" t="s">
        <v>28</v>
      </c>
      <c r="D80" s="5" t="s">
        <v>115</v>
      </c>
      <c r="E80" s="5">
        <v>0.0746</v>
      </c>
      <c r="F80" s="5" t="s">
        <v>114</v>
      </c>
      <c r="G80" s="7"/>
    </row>
    <row r="81">
      <c r="A81" s="14">
        <v>41503.0</v>
      </c>
      <c r="B81" s="5">
        <v>31.0</v>
      </c>
      <c r="C81" s="5" t="s">
        <v>116</v>
      </c>
      <c r="D81" s="5" t="s">
        <v>115</v>
      </c>
      <c r="E81" s="5">
        <v>0.0943</v>
      </c>
      <c r="F81" s="5" t="s">
        <v>114</v>
      </c>
      <c r="G81" s="7"/>
    </row>
    <row r="82">
      <c r="A82" s="14">
        <v>41503.0</v>
      </c>
      <c r="B82" s="5">
        <v>31.0</v>
      </c>
      <c r="C82" s="5" t="s">
        <v>28</v>
      </c>
      <c r="D82" s="5" t="s">
        <v>115</v>
      </c>
      <c r="E82" s="5">
        <v>0.0922</v>
      </c>
      <c r="F82" s="5" t="s">
        <v>114</v>
      </c>
      <c r="G82" s="7"/>
    </row>
    <row r="83">
      <c r="A83" s="14">
        <v>41503.0</v>
      </c>
      <c r="B83" s="5">
        <v>31.0</v>
      </c>
      <c r="C83" s="5" t="s">
        <v>28</v>
      </c>
      <c r="D83" s="5" t="s">
        <v>113</v>
      </c>
      <c r="E83" s="5">
        <v>0.0858</v>
      </c>
      <c r="F83" s="5" t="s">
        <v>114</v>
      </c>
      <c r="G83" s="7"/>
    </row>
    <row r="84">
      <c r="A84" s="14">
        <v>41503.0</v>
      </c>
      <c r="B84" s="5">
        <v>31.0</v>
      </c>
      <c r="C84" s="5" t="s">
        <v>116</v>
      </c>
      <c r="D84" s="5" t="s">
        <v>113</v>
      </c>
      <c r="E84" s="5">
        <v>0.0834</v>
      </c>
      <c r="F84" s="5" t="s">
        <v>114</v>
      </c>
      <c r="G84" s="7"/>
    </row>
    <row r="85">
      <c r="A85" s="14">
        <v>41503.0</v>
      </c>
      <c r="B85" s="5">
        <v>32.0</v>
      </c>
      <c r="C85" s="5" t="s">
        <v>116</v>
      </c>
      <c r="D85" s="5" t="s">
        <v>115</v>
      </c>
      <c r="E85" s="5">
        <v>0.0893</v>
      </c>
      <c r="F85" s="5" t="s">
        <v>114</v>
      </c>
      <c r="G85" s="7"/>
    </row>
    <row r="86">
      <c r="A86" s="14">
        <v>41503.0</v>
      </c>
      <c r="B86" s="5">
        <v>32.0</v>
      </c>
      <c r="C86" s="5" t="s">
        <v>116</v>
      </c>
      <c r="D86" s="5" t="s">
        <v>113</v>
      </c>
      <c r="E86" s="5">
        <v>0.0868</v>
      </c>
      <c r="F86" s="5" t="s">
        <v>114</v>
      </c>
      <c r="G86" s="7"/>
    </row>
    <row r="87">
      <c r="A87" s="14">
        <v>41503.0</v>
      </c>
      <c r="B87" s="5">
        <v>32.0</v>
      </c>
      <c r="C87" s="5" t="s">
        <v>28</v>
      </c>
      <c r="D87" s="5" t="s">
        <v>115</v>
      </c>
      <c r="E87" s="5">
        <v>0.095</v>
      </c>
      <c r="F87" s="5" t="s">
        <v>114</v>
      </c>
      <c r="G87" s="7"/>
    </row>
    <row r="88">
      <c r="A88" s="14">
        <v>41503.0</v>
      </c>
      <c r="B88" s="5">
        <v>32.0</v>
      </c>
      <c r="C88" s="5" t="s">
        <v>28</v>
      </c>
      <c r="D88" s="5" t="s">
        <v>113</v>
      </c>
      <c r="E88" s="5">
        <v>0.0961</v>
      </c>
      <c r="F88" s="5" t="s">
        <v>114</v>
      </c>
      <c r="G88" s="7"/>
    </row>
    <row r="89">
      <c r="A89" s="14">
        <v>41503.0</v>
      </c>
      <c r="B89" s="5">
        <v>33.0</v>
      </c>
      <c r="C89" s="5" t="s">
        <v>28</v>
      </c>
      <c r="D89" s="5" t="s">
        <v>115</v>
      </c>
      <c r="E89" s="5">
        <v>0.096</v>
      </c>
      <c r="F89" s="5" t="s">
        <v>114</v>
      </c>
      <c r="G89" s="7"/>
    </row>
    <row r="90">
      <c r="A90" s="14">
        <v>41503.0</v>
      </c>
      <c r="B90" s="5">
        <v>33.0</v>
      </c>
      <c r="C90" s="5" t="s">
        <v>116</v>
      </c>
      <c r="D90" s="5" t="s">
        <v>113</v>
      </c>
      <c r="E90" s="5">
        <v>0.0978</v>
      </c>
      <c r="F90" s="5" t="s">
        <v>114</v>
      </c>
      <c r="G90" s="7"/>
    </row>
    <row r="91">
      <c r="A91" s="14">
        <v>41503.0</v>
      </c>
      <c r="B91" s="5">
        <v>33.0</v>
      </c>
      <c r="C91" s="5" t="s">
        <v>116</v>
      </c>
      <c r="D91" s="5" t="s">
        <v>115</v>
      </c>
      <c r="E91" s="5">
        <v>0.0973</v>
      </c>
      <c r="F91" s="5" t="s">
        <v>114</v>
      </c>
      <c r="G91" s="7"/>
    </row>
    <row r="92">
      <c r="A92" s="14">
        <v>41503.0</v>
      </c>
      <c r="B92" s="5">
        <v>33.0</v>
      </c>
      <c r="C92" s="5" t="s">
        <v>28</v>
      </c>
      <c r="D92" s="5" t="s">
        <v>113</v>
      </c>
      <c r="E92" s="5">
        <v>0.0899</v>
      </c>
      <c r="F92" s="5" t="s">
        <v>114</v>
      </c>
      <c r="G92" s="7"/>
    </row>
    <row r="93">
      <c r="A93" s="14">
        <v>41503.0</v>
      </c>
      <c r="B93" s="5">
        <v>35.0</v>
      </c>
      <c r="C93" s="5" t="s">
        <v>28</v>
      </c>
      <c r="D93" s="5" t="s">
        <v>113</v>
      </c>
      <c r="E93" s="5">
        <v>0.0929</v>
      </c>
      <c r="F93" s="5" t="s">
        <v>114</v>
      </c>
      <c r="G93" s="7"/>
    </row>
    <row r="94">
      <c r="A94" s="14">
        <v>41503.0</v>
      </c>
      <c r="B94" s="5">
        <v>35.0</v>
      </c>
      <c r="C94" s="5" t="s">
        <v>28</v>
      </c>
      <c r="D94" s="5" t="s">
        <v>115</v>
      </c>
      <c r="E94" s="5">
        <v>0.0949</v>
      </c>
      <c r="F94" s="5" t="s">
        <v>114</v>
      </c>
      <c r="G94" s="7"/>
    </row>
    <row r="95">
      <c r="A95" s="14">
        <v>41503.0</v>
      </c>
      <c r="B95" s="5">
        <v>35.0</v>
      </c>
      <c r="C95" s="5" t="s">
        <v>116</v>
      </c>
      <c r="D95" s="5" t="s">
        <v>115</v>
      </c>
      <c r="E95" s="5">
        <v>0.0854</v>
      </c>
      <c r="F95" s="5" t="s">
        <v>114</v>
      </c>
      <c r="G95" s="7"/>
    </row>
    <row r="96">
      <c r="A96" s="14">
        <v>41503.0</v>
      </c>
      <c r="B96" s="5">
        <v>35.0</v>
      </c>
      <c r="C96" s="5" t="s">
        <v>116</v>
      </c>
      <c r="D96" s="5" t="s">
        <v>113</v>
      </c>
      <c r="E96" s="5">
        <v>0.0859</v>
      </c>
      <c r="F96" s="5" t="s">
        <v>114</v>
      </c>
      <c r="G96" s="7"/>
    </row>
    <row r="97">
      <c r="A97" s="14">
        <v>41503.0</v>
      </c>
      <c r="B97" s="5">
        <v>36.0</v>
      </c>
      <c r="C97" s="5" t="s">
        <v>28</v>
      </c>
      <c r="D97" s="5" t="s">
        <v>113</v>
      </c>
      <c r="E97" s="5" t="s">
        <v>123</v>
      </c>
      <c r="F97" s="5" t="s">
        <v>24</v>
      </c>
      <c r="G97" s="7"/>
    </row>
    <row r="98">
      <c r="A98" s="14">
        <v>41503.0</v>
      </c>
      <c r="B98" s="5">
        <v>36.0</v>
      </c>
      <c r="C98" s="5" t="s">
        <v>28</v>
      </c>
      <c r="D98" s="5" t="s">
        <v>115</v>
      </c>
      <c r="E98" s="5">
        <v>0.088</v>
      </c>
      <c r="F98" s="5" t="s">
        <v>114</v>
      </c>
      <c r="G98" s="7"/>
    </row>
    <row r="99">
      <c r="A99" s="14">
        <v>41503.0</v>
      </c>
      <c r="B99" s="5">
        <v>36.0</v>
      </c>
      <c r="C99" s="5" t="s">
        <v>116</v>
      </c>
      <c r="D99" s="5" t="s">
        <v>113</v>
      </c>
      <c r="E99" s="5">
        <v>0.0544</v>
      </c>
      <c r="F99" s="5" t="s">
        <v>118</v>
      </c>
      <c r="G99" s="7"/>
    </row>
    <row r="100">
      <c r="A100" s="14">
        <v>41503.0</v>
      </c>
      <c r="B100" s="5">
        <v>36.0</v>
      </c>
      <c r="C100" s="5" t="s">
        <v>116</v>
      </c>
      <c r="D100" s="5" t="s">
        <v>115</v>
      </c>
      <c r="E100" s="5">
        <v>0.1001</v>
      </c>
      <c r="F100" s="5" t="s">
        <v>114</v>
      </c>
      <c r="G100" s="7"/>
    </row>
    <row r="101">
      <c r="A101" s="14">
        <v>41503.0</v>
      </c>
      <c r="B101" s="5">
        <v>37.0</v>
      </c>
      <c r="C101" s="5" t="s">
        <v>116</v>
      </c>
      <c r="D101" s="5" t="s">
        <v>115</v>
      </c>
      <c r="E101" s="5">
        <v>0.0388</v>
      </c>
      <c r="F101" s="5" t="s">
        <v>118</v>
      </c>
      <c r="G101" s="7"/>
    </row>
    <row r="102">
      <c r="A102" s="14">
        <v>41503.0</v>
      </c>
      <c r="B102" s="5">
        <v>37.0</v>
      </c>
      <c r="C102" s="5" t="s">
        <v>116</v>
      </c>
      <c r="D102" s="5" t="s">
        <v>113</v>
      </c>
      <c r="E102" s="5">
        <v>0.0972</v>
      </c>
      <c r="F102" s="5" t="s">
        <v>114</v>
      </c>
      <c r="G102" s="7"/>
    </row>
    <row r="103">
      <c r="A103" s="14">
        <v>41503.0</v>
      </c>
      <c r="B103" s="5">
        <v>37.0</v>
      </c>
      <c r="C103" s="5" t="s">
        <v>28</v>
      </c>
      <c r="D103" s="5" t="s">
        <v>113</v>
      </c>
      <c r="E103" s="5">
        <v>0.0816</v>
      </c>
      <c r="F103" s="5" t="s">
        <v>114</v>
      </c>
      <c r="G103" s="7"/>
    </row>
    <row r="104">
      <c r="A104" s="14">
        <v>41503.0</v>
      </c>
      <c r="B104" s="5">
        <v>37.0</v>
      </c>
      <c r="C104" s="5" t="s">
        <v>28</v>
      </c>
      <c r="D104" s="5" t="s">
        <v>115</v>
      </c>
      <c r="E104" s="5">
        <v>0.087</v>
      </c>
      <c r="F104" s="5" t="s">
        <v>114</v>
      </c>
      <c r="G104" s="7"/>
    </row>
    <row r="105">
      <c r="A105" s="14">
        <v>41503.0</v>
      </c>
      <c r="B105" s="5">
        <v>38.0</v>
      </c>
      <c r="C105" s="5" t="s">
        <v>116</v>
      </c>
      <c r="D105" s="5" t="s">
        <v>113</v>
      </c>
      <c r="E105" s="5">
        <v>0.0826</v>
      </c>
      <c r="F105" s="5" t="s">
        <v>114</v>
      </c>
      <c r="G105" s="7"/>
    </row>
    <row r="106">
      <c r="A106" s="14">
        <v>41503.0</v>
      </c>
      <c r="B106" s="5">
        <v>38.0</v>
      </c>
      <c r="C106" s="5" t="s">
        <v>28</v>
      </c>
      <c r="D106" s="5" t="s">
        <v>113</v>
      </c>
      <c r="E106" s="5">
        <v>0.0935</v>
      </c>
      <c r="F106" s="5" t="s">
        <v>114</v>
      </c>
      <c r="G106" s="7"/>
    </row>
    <row r="107">
      <c r="A107" s="14">
        <v>41503.0</v>
      </c>
      <c r="B107" s="5">
        <v>38.0</v>
      </c>
      <c r="C107" s="5" t="s">
        <v>116</v>
      </c>
      <c r="D107" s="5" t="s">
        <v>115</v>
      </c>
      <c r="E107" s="5">
        <v>0.0893</v>
      </c>
      <c r="F107" s="5" t="s">
        <v>114</v>
      </c>
      <c r="G107" s="7"/>
    </row>
    <row r="108">
      <c r="A108" s="14">
        <v>41503.0</v>
      </c>
      <c r="B108" s="5">
        <v>38.0</v>
      </c>
      <c r="C108" s="5" t="s">
        <v>28</v>
      </c>
      <c r="D108" s="5" t="s">
        <v>115</v>
      </c>
      <c r="E108" s="5">
        <v>0.0609</v>
      </c>
      <c r="F108" s="5" t="s">
        <v>117</v>
      </c>
      <c r="G108" s="7"/>
    </row>
    <row r="109">
      <c r="A109" s="14">
        <v>41503.0</v>
      </c>
      <c r="B109" s="5">
        <v>39.0</v>
      </c>
      <c r="C109" s="5" t="s">
        <v>28</v>
      </c>
      <c r="D109" s="5" t="s">
        <v>115</v>
      </c>
      <c r="E109" s="5">
        <v>0.0582</v>
      </c>
      <c r="F109" s="5" t="s">
        <v>117</v>
      </c>
      <c r="G109" s="7"/>
    </row>
    <row r="110">
      <c r="A110" s="14">
        <v>41503.0</v>
      </c>
      <c r="B110" s="5">
        <v>39.0</v>
      </c>
      <c r="C110" s="5" t="s">
        <v>28</v>
      </c>
      <c r="D110" s="5" t="s">
        <v>113</v>
      </c>
      <c r="E110" s="5">
        <v>0.0713</v>
      </c>
      <c r="F110" s="5" t="s">
        <v>114</v>
      </c>
      <c r="G110" s="7"/>
    </row>
    <row r="111">
      <c r="A111" s="14">
        <v>41503.0</v>
      </c>
      <c r="B111" s="5">
        <v>39.0</v>
      </c>
      <c r="C111" s="5" t="s">
        <v>116</v>
      </c>
      <c r="D111" s="5" t="s">
        <v>113</v>
      </c>
      <c r="E111" s="5">
        <v>0.0763</v>
      </c>
      <c r="F111" s="5" t="s">
        <v>114</v>
      </c>
      <c r="G111" s="7"/>
    </row>
    <row r="112">
      <c r="A112" s="14">
        <v>41503.0</v>
      </c>
      <c r="B112" s="5">
        <v>39.0</v>
      </c>
      <c r="C112" s="5" t="s">
        <v>116</v>
      </c>
      <c r="D112" s="5" t="s">
        <v>115</v>
      </c>
      <c r="E112" s="5">
        <v>0.0638</v>
      </c>
      <c r="F112" s="5" t="s">
        <v>114</v>
      </c>
      <c r="G112" s="7"/>
    </row>
    <row r="113">
      <c r="A113" s="14">
        <v>41503.0</v>
      </c>
      <c r="B113" s="5">
        <v>40.0</v>
      </c>
      <c r="C113" s="5" t="s">
        <v>116</v>
      </c>
      <c r="D113" s="5" t="s">
        <v>115</v>
      </c>
      <c r="E113" s="5">
        <v>0.0822</v>
      </c>
      <c r="F113" s="5" t="s">
        <v>114</v>
      </c>
      <c r="G113" s="7"/>
    </row>
    <row r="114">
      <c r="A114" s="14">
        <v>41503.0</v>
      </c>
      <c r="B114" s="5">
        <v>40.0</v>
      </c>
      <c r="C114" s="5" t="s">
        <v>28</v>
      </c>
      <c r="D114" s="5" t="s">
        <v>113</v>
      </c>
      <c r="E114" s="5">
        <v>0.0716</v>
      </c>
      <c r="F114" s="5" t="s">
        <v>114</v>
      </c>
      <c r="G114" s="7"/>
    </row>
    <row r="115">
      <c r="A115" s="14">
        <v>41503.0</v>
      </c>
      <c r="B115" s="5">
        <v>40.0</v>
      </c>
      <c r="C115" s="5" t="s">
        <v>28</v>
      </c>
      <c r="D115" s="5" t="s">
        <v>115</v>
      </c>
      <c r="E115" s="5">
        <v>0.0727</v>
      </c>
      <c r="F115" s="5" t="s">
        <v>114</v>
      </c>
      <c r="G115" s="7"/>
    </row>
    <row r="116">
      <c r="A116" s="14">
        <v>41503.0</v>
      </c>
      <c r="B116" s="5">
        <v>40.0</v>
      </c>
      <c r="C116" s="5" t="s">
        <v>116</v>
      </c>
      <c r="D116" s="5" t="s">
        <v>113</v>
      </c>
      <c r="E116" s="5">
        <v>0.0774</v>
      </c>
      <c r="F116" s="5" t="s">
        <v>114</v>
      </c>
      <c r="G116" s="7"/>
    </row>
    <row r="117">
      <c r="A117" s="14">
        <v>41503.0</v>
      </c>
      <c r="B117" s="5">
        <v>41.0</v>
      </c>
      <c r="C117" s="5" t="s">
        <v>116</v>
      </c>
      <c r="D117" s="5" t="s">
        <v>115</v>
      </c>
      <c r="E117" s="5">
        <v>0.091</v>
      </c>
      <c r="F117" s="5" t="s">
        <v>114</v>
      </c>
      <c r="G117" s="7"/>
    </row>
    <row r="118">
      <c r="A118" s="14">
        <v>41503.0</v>
      </c>
      <c r="B118" s="5">
        <v>41.0</v>
      </c>
      <c r="C118" s="5" t="s">
        <v>116</v>
      </c>
      <c r="D118" s="5" t="s">
        <v>113</v>
      </c>
      <c r="E118" s="5">
        <v>0.026</v>
      </c>
      <c r="F118" s="5" t="s">
        <v>119</v>
      </c>
      <c r="G118" s="5" t="s">
        <v>124</v>
      </c>
    </row>
    <row r="119">
      <c r="A119" s="14">
        <v>41503.0</v>
      </c>
      <c r="B119" s="5">
        <v>41.0</v>
      </c>
      <c r="C119" s="5" t="s">
        <v>28</v>
      </c>
      <c r="D119" s="5" t="s">
        <v>113</v>
      </c>
      <c r="E119" s="5" t="s">
        <v>125</v>
      </c>
      <c r="F119" s="5" t="s">
        <v>126</v>
      </c>
      <c r="G119" s="7"/>
    </row>
    <row r="120">
      <c r="A120" s="14">
        <v>41503.0</v>
      </c>
      <c r="B120" s="5">
        <v>41.0</v>
      </c>
      <c r="C120" s="5" t="s">
        <v>28</v>
      </c>
      <c r="D120" s="5" t="s">
        <v>115</v>
      </c>
      <c r="E120" s="5">
        <v>0.095</v>
      </c>
      <c r="F120" s="5" t="s">
        <v>114</v>
      </c>
      <c r="G120" s="7"/>
    </row>
    <row r="121">
      <c r="A121" s="14">
        <v>41503.0</v>
      </c>
      <c r="B121" s="5">
        <v>42.0</v>
      </c>
      <c r="C121" s="5" t="s">
        <v>116</v>
      </c>
      <c r="D121" s="5" t="s">
        <v>115</v>
      </c>
      <c r="E121" s="5">
        <v>0.0844</v>
      </c>
      <c r="F121" s="5" t="s">
        <v>114</v>
      </c>
      <c r="G121" s="7"/>
    </row>
    <row r="122">
      <c r="A122" s="14">
        <v>41503.0</v>
      </c>
      <c r="B122" s="5">
        <v>42.0</v>
      </c>
      <c r="C122" s="5" t="s">
        <v>116</v>
      </c>
      <c r="D122" s="5" t="s">
        <v>113</v>
      </c>
      <c r="E122" s="5">
        <v>0.0389</v>
      </c>
      <c r="F122" s="5" t="s">
        <v>118</v>
      </c>
      <c r="G122" s="7"/>
    </row>
    <row r="123">
      <c r="A123" s="14">
        <v>41503.0</v>
      </c>
      <c r="B123" s="5">
        <v>42.0</v>
      </c>
      <c r="C123" s="5" t="s">
        <v>28</v>
      </c>
      <c r="D123" s="5" t="s">
        <v>113</v>
      </c>
      <c r="E123" s="5">
        <v>0.0418</v>
      </c>
      <c r="F123" s="5" t="s">
        <v>118</v>
      </c>
      <c r="G123" s="5" t="s">
        <v>127</v>
      </c>
    </row>
    <row r="124">
      <c r="A124" s="14">
        <v>41503.0</v>
      </c>
      <c r="B124" s="5">
        <v>42.0</v>
      </c>
      <c r="C124" s="5" t="s">
        <v>28</v>
      </c>
      <c r="D124" s="5" t="s">
        <v>115</v>
      </c>
      <c r="E124" s="5">
        <v>0.0839</v>
      </c>
      <c r="F124" s="5" t="s">
        <v>114</v>
      </c>
      <c r="G124" s="7"/>
    </row>
    <row r="125">
      <c r="A125" s="14">
        <v>41503.0</v>
      </c>
      <c r="B125" s="5">
        <v>43.0</v>
      </c>
      <c r="C125" s="5" t="s">
        <v>28</v>
      </c>
      <c r="D125" s="5" t="s">
        <v>113</v>
      </c>
      <c r="E125" s="5">
        <v>0.0554</v>
      </c>
      <c r="F125" s="5" t="s">
        <v>118</v>
      </c>
      <c r="G125" s="7"/>
    </row>
    <row r="126">
      <c r="A126" s="14">
        <v>41503.0</v>
      </c>
      <c r="B126" s="5">
        <v>43.0</v>
      </c>
      <c r="C126" s="5" t="s">
        <v>28</v>
      </c>
      <c r="D126" s="5" t="s">
        <v>115</v>
      </c>
      <c r="E126" s="5">
        <v>0.0935</v>
      </c>
      <c r="F126" s="5" t="s">
        <v>114</v>
      </c>
      <c r="G126" s="7"/>
    </row>
    <row r="127">
      <c r="A127" s="14">
        <v>41503.0</v>
      </c>
      <c r="B127" s="5">
        <v>43.0</v>
      </c>
      <c r="C127" s="5" t="s">
        <v>116</v>
      </c>
      <c r="D127" s="5" t="s">
        <v>115</v>
      </c>
      <c r="E127" s="5">
        <v>0.0892</v>
      </c>
      <c r="F127" s="5" t="s">
        <v>114</v>
      </c>
      <c r="G127" s="7"/>
    </row>
    <row r="128">
      <c r="A128" s="14">
        <v>41503.0</v>
      </c>
      <c r="B128" s="5">
        <v>43.0</v>
      </c>
      <c r="C128" s="5" t="s">
        <v>116</v>
      </c>
      <c r="D128" s="5" t="s">
        <v>113</v>
      </c>
      <c r="E128" s="5">
        <v>0.0243</v>
      </c>
      <c r="F128" s="5" t="s">
        <v>119</v>
      </c>
      <c r="G128" s="7"/>
    </row>
    <row r="129">
      <c r="A129" s="14">
        <v>41503.0</v>
      </c>
      <c r="B129" s="5">
        <v>44.0</v>
      </c>
      <c r="C129" s="5" t="s">
        <v>116</v>
      </c>
      <c r="D129" s="5" t="s">
        <v>115</v>
      </c>
      <c r="E129" s="5">
        <v>0.1023</v>
      </c>
      <c r="F129" s="5" t="s">
        <v>114</v>
      </c>
      <c r="G129" s="7"/>
    </row>
    <row r="130">
      <c r="A130" s="14">
        <v>41503.0</v>
      </c>
      <c r="B130" s="5">
        <v>44.0</v>
      </c>
      <c r="C130" s="5" t="s">
        <v>28</v>
      </c>
      <c r="D130" s="5" t="s">
        <v>115</v>
      </c>
      <c r="E130" s="5">
        <v>0.0906</v>
      </c>
      <c r="F130" s="5" t="s">
        <v>114</v>
      </c>
      <c r="G130" s="7"/>
    </row>
    <row r="131">
      <c r="A131" s="14">
        <v>41503.0</v>
      </c>
      <c r="B131" s="5">
        <v>44.0</v>
      </c>
      <c r="C131" s="5" t="s">
        <v>28</v>
      </c>
      <c r="D131" s="5" t="s">
        <v>113</v>
      </c>
      <c r="E131" s="5">
        <v>0.0972</v>
      </c>
      <c r="F131" s="5" t="s">
        <v>114</v>
      </c>
      <c r="G131" s="7"/>
    </row>
    <row r="132">
      <c r="A132" s="14">
        <v>41503.0</v>
      </c>
      <c r="B132" s="5">
        <v>44.0</v>
      </c>
      <c r="C132" s="5" t="s">
        <v>116</v>
      </c>
      <c r="D132" s="5" t="s">
        <v>113</v>
      </c>
      <c r="E132" s="5">
        <v>0.087</v>
      </c>
      <c r="F132" s="5" t="s">
        <v>114</v>
      </c>
      <c r="G132" s="7"/>
    </row>
    <row r="133">
      <c r="A133" s="14">
        <v>41503.0</v>
      </c>
      <c r="B133" s="5">
        <v>45.0</v>
      </c>
      <c r="C133" s="5" t="s">
        <v>28</v>
      </c>
      <c r="D133" s="5" t="s">
        <v>113</v>
      </c>
      <c r="E133" s="5">
        <v>0.0815</v>
      </c>
      <c r="F133" s="5" t="s">
        <v>114</v>
      </c>
      <c r="G133" s="7"/>
    </row>
    <row r="134">
      <c r="A134" s="14">
        <v>41503.0</v>
      </c>
      <c r="B134" s="5">
        <v>45.0</v>
      </c>
      <c r="C134" s="5" t="s">
        <v>28</v>
      </c>
      <c r="D134" s="5" t="s">
        <v>115</v>
      </c>
      <c r="E134" s="5">
        <v>0.0955</v>
      </c>
      <c r="F134" s="5" t="s">
        <v>114</v>
      </c>
      <c r="G134" s="7"/>
    </row>
    <row r="135">
      <c r="A135" s="14">
        <v>41503.0</v>
      </c>
      <c r="B135" s="5">
        <v>45.0</v>
      </c>
      <c r="C135" s="5" t="s">
        <v>116</v>
      </c>
      <c r="D135" s="5" t="s">
        <v>115</v>
      </c>
      <c r="E135" s="5">
        <v>0.125</v>
      </c>
      <c r="F135" s="5" t="s">
        <v>129</v>
      </c>
      <c r="G135" s="7"/>
    </row>
    <row r="136">
      <c r="A136" s="14">
        <v>41503.0</v>
      </c>
      <c r="B136" s="5">
        <v>45.0</v>
      </c>
      <c r="C136" s="5" t="s">
        <v>116</v>
      </c>
      <c r="D136" s="5" t="s">
        <v>113</v>
      </c>
      <c r="E136" s="5">
        <v>0.0967</v>
      </c>
      <c r="F136" s="5" t="s">
        <v>114</v>
      </c>
      <c r="G136" s="7"/>
    </row>
    <row r="137">
      <c r="A137" s="14">
        <v>41503.0</v>
      </c>
      <c r="B137" s="5">
        <v>46.0</v>
      </c>
      <c r="C137" s="5" t="s">
        <v>116</v>
      </c>
      <c r="D137" s="5" t="s">
        <v>115</v>
      </c>
      <c r="E137" s="5">
        <v>0.0956</v>
      </c>
      <c r="F137" s="5" t="s">
        <v>114</v>
      </c>
      <c r="G137" s="7"/>
    </row>
    <row r="138">
      <c r="A138" s="14">
        <v>41503.0</v>
      </c>
      <c r="B138" s="5">
        <v>46.0</v>
      </c>
      <c r="C138" s="5" t="s">
        <v>116</v>
      </c>
      <c r="D138" s="5" t="s">
        <v>113</v>
      </c>
      <c r="E138" s="5">
        <v>0.0946</v>
      </c>
      <c r="F138" s="5" t="s">
        <v>114</v>
      </c>
      <c r="G138" s="7"/>
    </row>
    <row r="139">
      <c r="A139" s="14">
        <v>41503.0</v>
      </c>
      <c r="B139" s="5">
        <v>46.0</v>
      </c>
      <c r="C139" s="5" t="s">
        <v>28</v>
      </c>
      <c r="D139" s="5" t="s">
        <v>113</v>
      </c>
      <c r="E139" s="5">
        <v>0.0885</v>
      </c>
      <c r="F139" s="5" t="s">
        <v>114</v>
      </c>
      <c r="G139" s="7"/>
    </row>
    <row r="140">
      <c r="A140" s="14">
        <v>41503.0</v>
      </c>
      <c r="B140" s="5">
        <v>46.0</v>
      </c>
      <c r="C140" s="5" t="s">
        <v>28</v>
      </c>
      <c r="D140" s="5" t="s">
        <v>115</v>
      </c>
      <c r="E140" s="5">
        <v>0.0881</v>
      </c>
      <c r="F140" s="5" t="s">
        <v>114</v>
      </c>
      <c r="G140" s="7"/>
    </row>
    <row r="141">
      <c r="A141" s="14">
        <v>41503.0</v>
      </c>
      <c r="B141" s="5">
        <v>48.0</v>
      </c>
      <c r="C141" s="5" t="s">
        <v>28</v>
      </c>
      <c r="D141" s="5" t="s">
        <v>113</v>
      </c>
      <c r="E141" s="5">
        <v>0.0985</v>
      </c>
      <c r="F141" s="5" t="s">
        <v>114</v>
      </c>
      <c r="G141" s="7"/>
    </row>
    <row r="142">
      <c r="A142" s="14">
        <v>41503.0</v>
      </c>
      <c r="B142" s="5">
        <v>48.0</v>
      </c>
      <c r="C142" s="5" t="s">
        <v>28</v>
      </c>
      <c r="D142" s="5" t="s">
        <v>115</v>
      </c>
      <c r="E142" s="5">
        <v>0.0769</v>
      </c>
      <c r="F142" s="5" t="s">
        <v>117</v>
      </c>
      <c r="G142" s="7"/>
    </row>
    <row r="143">
      <c r="A143" s="14">
        <v>41503.0</v>
      </c>
      <c r="B143" s="5">
        <v>48.0</v>
      </c>
      <c r="C143" s="5" t="s">
        <v>116</v>
      </c>
      <c r="D143" s="5" t="s">
        <v>113</v>
      </c>
      <c r="E143" s="5">
        <v>0.1037</v>
      </c>
      <c r="F143" s="5" t="s">
        <v>114</v>
      </c>
      <c r="G143" s="7"/>
    </row>
    <row r="144">
      <c r="A144" s="14">
        <v>41503.0</v>
      </c>
      <c r="B144" s="5">
        <v>48.0</v>
      </c>
      <c r="C144" s="5" t="s">
        <v>116</v>
      </c>
      <c r="D144" s="5" t="s">
        <v>115</v>
      </c>
      <c r="E144" s="5">
        <v>0.1056</v>
      </c>
      <c r="F144" s="5" t="s">
        <v>114</v>
      </c>
      <c r="G144" s="7"/>
    </row>
    <row r="145">
      <c r="A145" s="14">
        <v>41503.0</v>
      </c>
      <c r="B145" s="5">
        <v>50.0</v>
      </c>
      <c r="C145" s="5" t="s">
        <v>28</v>
      </c>
      <c r="D145" s="5" t="s">
        <v>113</v>
      </c>
      <c r="E145" s="5">
        <v>0.065</v>
      </c>
      <c r="F145" s="5" t="s">
        <v>114</v>
      </c>
      <c r="G145" s="7"/>
    </row>
    <row r="146">
      <c r="A146" s="14">
        <v>41503.0</v>
      </c>
      <c r="B146" s="5">
        <v>50.0</v>
      </c>
      <c r="C146" s="5" t="s">
        <v>116</v>
      </c>
      <c r="D146" s="5" t="s">
        <v>113</v>
      </c>
      <c r="E146" s="5">
        <v>0.062</v>
      </c>
      <c r="F146" s="5" t="s">
        <v>117</v>
      </c>
      <c r="G146" s="7"/>
    </row>
    <row r="147">
      <c r="A147" s="14">
        <v>41503.0</v>
      </c>
      <c r="B147" s="5">
        <v>50.0</v>
      </c>
      <c r="C147" s="5" t="s">
        <v>28</v>
      </c>
      <c r="D147" s="5" t="s">
        <v>115</v>
      </c>
      <c r="E147" s="5">
        <v>0.073</v>
      </c>
      <c r="F147" s="5" t="s">
        <v>114</v>
      </c>
      <c r="G147" s="7"/>
    </row>
    <row r="148">
      <c r="A148" s="14">
        <v>41503.0</v>
      </c>
      <c r="B148" s="5">
        <v>50.0</v>
      </c>
      <c r="C148" s="5" t="s">
        <v>116</v>
      </c>
      <c r="D148" s="5" t="s">
        <v>115</v>
      </c>
      <c r="E148" s="5">
        <v>0.075</v>
      </c>
      <c r="F148" s="5" t="s">
        <v>114</v>
      </c>
      <c r="G148" s="7"/>
    </row>
    <row r="149">
      <c r="A149" s="14">
        <v>41503.0</v>
      </c>
      <c r="B149" s="5">
        <v>51.0</v>
      </c>
      <c r="C149" s="5" t="s">
        <v>116</v>
      </c>
      <c r="D149" s="5" t="s">
        <v>115</v>
      </c>
      <c r="E149" s="5">
        <v>0.103</v>
      </c>
      <c r="F149" s="5" t="s">
        <v>114</v>
      </c>
      <c r="G149" s="7"/>
    </row>
    <row r="150">
      <c r="A150" s="14">
        <v>41503.0</v>
      </c>
      <c r="B150" s="5">
        <v>51.0</v>
      </c>
      <c r="C150" s="5" t="s">
        <v>116</v>
      </c>
      <c r="D150" s="5" t="s">
        <v>113</v>
      </c>
      <c r="E150" s="5">
        <v>0.081</v>
      </c>
      <c r="F150" s="5" t="s">
        <v>114</v>
      </c>
      <c r="G150" s="7"/>
    </row>
    <row r="151">
      <c r="A151" s="14">
        <v>41503.0</v>
      </c>
      <c r="B151" s="5">
        <v>51.0</v>
      </c>
      <c r="C151" s="5" t="s">
        <v>28</v>
      </c>
      <c r="D151" s="5" t="s">
        <v>113</v>
      </c>
      <c r="E151" s="5">
        <v>0.096</v>
      </c>
      <c r="F151" s="5" t="s">
        <v>114</v>
      </c>
      <c r="G151" s="7"/>
    </row>
    <row r="152">
      <c r="A152" s="14">
        <v>41503.0</v>
      </c>
      <c r="B152" s="5">
        <v>51.0</v>
      </c>
      <c r="C152" s="5" t="s">
        <v>28</v>
      </c>
      <c r="D152" s="5" t="s">
        <v>115</v>
      </c>
      <c r="E152" s="5">
        <v>0.11</v>
      </c>
      <c r="F152" s="5" t="s">
        <v>114</v>
      </c>
      <c r="G152" s="7"/>
    </row>
    <row r="153">
      <c r="A153" s="14">
        <v>41503.0</v>
      </c>
      <c r="B153" s="5">
        <v>54.0</v>
      </c>
      <c r="C153" s="5" t="s">
        <v>28</v>
      </c>
      <c r="D153" s="5" t="s">
        <v>115</v>
      </c>
      <c r="E153" s="5">
        <v>0.091</v>
      </c>
      <c r="F153" s="5" t="s">
        <v>114</v>
      </c>
      <c r="G153" s="7"/>
    </row>
    <row r="154">
      <c r="A154" s="14">
        <v>41503.0</v>
      </c>
      <c r="B154" s="5">
        <v>54.0</v>
      </c>
      <c r="C154" s="5" t="s">
        <v>28</v>
      </c>
      <c r="D154" s="5" t="s">
        <v>113</v>
      </c>
      <c r="E154" s="5" t="s">
        <v>125</v>
      </c>
      <c r="F154" s="5" t="s">
        <v>130</v>
      </c>
      <c r="G154" s="7"/>
    </row>
    <row r="155">
      <c r="A155" s="14">
        <v>41503.0</v>
      </c>
      <c r="B155" s="5">
        <v>54.0</v>
      </c>
      <c r="C155" s="5" t="s">
        <v>116</v>
      </c>
      <c r="D155" s="5" t="s">
        <v>115</v>
      </c>
      <c r="E155" s="5">
        <v>0.0897</v>
      </c>
      <c r="F155" s="5" t="s">
        <v>114</v>
      </c>
      <c r="G155" s="7"/>
    </row>
    <row r="156">
      <c r="A156" s="14">
        <v>41503.0</v>
      </c>
      <c r="B156" s="5">
        <v>54.0</v>
      </c>
      <c r="C156" s="5" t="s">
        <v>116</v>
      </c>
      <c r="D156" s="5" t="s">
        <v>113</v>
      </c>
      <c r="E156" s="5">
        <v>0.0213</v>
      </c>
      <c r="F156" s="5" t="s">
        <v>119</v>
      </c>
      <c r="G156" s="7"/>
    </row>
    <row r="157">
      <c r="A157" s="14">
        <v>41503.0</v>
      </c>
      <c r="B157" s="5">
        <v>56.0</v>
      </c>
      <c r="C157" s="5" t="s">
        <v>116</v>
      </c>
      <c r="D157" s="5" t="s">
        <v>115</v>
      </c>
      <c r="E157" s="5">
        <v>0.086</v>
      </c>
      <c r="F157" s="5" t="s">
        <v>114</v>
      </c>
      <c r="G157" s="7"/>
    </row>
    <row r="158">
      <c r="A158" s="14">
        <v>41503.0</v>
      </c>
      <c r="B158" s="5">
        <v>56.0</v>
      </c>
      <c r="C158" s="5" t="s">
        <v>28</v>
      </c>
      <c r="D158" s="5" t="s">
        <v>115</v>
      </c>
      <c r="E158" s="5">
        <v>0.092</v>
      </c>
      <c r="F158" s="5" t="s">
        <v>114</v>
      </c>
      <c r="G158" s="7"/>
    </row>
    <row r="159">
      <c r="A159" s="14">
        <v>41503.0</v>
      </c>
      <c r="B159" s="5">
        <v>56.0</v>
      </c>
      <c r="C159" s="5" t="s">
        <v>116</v>
      </c>
      <c r="D159" s="5" t="s">
        <v>113</v>
      </c>
      <c r="E159" s="5">
        <v>0.058</v>
      </c>
      <c r="F159" s="5" t="s">
        <v>118</v>
      </c>
      <c r="G159" s="7"/>
    </row>
    <row r="160">
      <c r="A160" s="14">
        <v>41503.0</v>
      </c>
      <c r="B160" s="5">
        <v>56.0</v>
      </c>
      <c r="C160" s="5" t="s">
        <v>28</v>
      </c>
      <c r="D160" s="5" t="s">
        <v>113</v>
      </c>
      <c r="E160" s="5">
        <v>0.073</v>
      </c>
      <c r="F160" s="5" t="s">
        <v>118</v>
      </c>
      <c r="G160" s="7"/>
    </row>
    <row r="161">
      <c r="A161" s="14">
        <v>41503.0</v>
      </c>
      <c r="B161" s="5">
        <v>57.0</v>
      </c>
      <c r="C161" s="5" t="s">
        <v>116</v>
      </c>
      <c r="D161" s="5" t="s">
        <v>115</v>
      </c>
      <c r="E161" s="5">
        <v>0.0804</v>
      </c>
      <c r="F161" s="5" t="s">
        <v>114</v>
      </c>
      <c r="G161" s="7"/>
    </row>
    <row r="162">
      <c r="A162" s="14">
        <v>41503.0</v>
      </c>
      <c r="B162" s="5">
        <v>57.0</v>
      </c>
      <c r="C162" s="5" t="s">
        <v>28</v>
      </c>
      <c r="D162" s="5" t="s">
        <v>115</v>
      </c>
      <c r="E162" s="5">
        <v>0.014</v>
      </c>
      <c r="F162" s="5" t="s">
        <v>114</v>
      </c>
      <c r="G162" s="7"/>
    </row>
    <row r="163">
      <c r="A163" s="14">
        <v>41503.0</v>
      </c>
      <c r="B163" s="5">
        <v>57.0</v>
      </c>
      <c r="C163" s="5" t="s">
        <v>28</v>
      </c>
      <c r="D163" s="5" t="s">
        <v>113</v>
      </c>
      <c r="E163" s="5">
        <v>0.1057</v>
      </c>
      <c r="F163" s="5" t="s">
        <v>119</v>
      </c>
      <c r="G163" s="7"/>
    </row>
    <row r="164">
      <c r="A164" s="14">
        <v>41503.0</v>
      </c>
      <c r="B164" s="5">
        <v>58.0</v>
      </c>
      <c r="C164" s="5" t="s">
        <v>28</v>
      </c>
      <c r="D164" s="5" t="s">
        <v>113</v>
      </c>
      <c r="E164" s="5">
        <v>0.092</v>
      </c>
      <c r="F164" s="5" t="s">
        <v>114</v>
      </c>
      <c r="G164" s="7"/>
    </row>
    <row r="165">
      <c r="A165" s="14">
        <v>41503.0</v>
      </c>
      <c r="B165" s="5">
        <v>58.0</v>
      </c>
      <c r="C165" s="5" t="s">
        <v>28</v>
      </c>
      <c r="D165" s="5" t="s">
        <v>115</v>
      </c>
      <c r="E165" s="5">
        <v>0.102</v>
      </c>
      <c r="F165" s="5" t="s">
        <v>114</v>
      </c>
      <c r="G165" s="7"/>
    </row>
    <row r="166">
      <c r="A166" s="14">
        <v>41503.0</v>
      </c>
      <c r="B166" s="5">
        <v>58.0</v>
      </c>
      <c r="C166" s="5" t="s">
        <v>116</v>
      </c>
      <c r="D166" s="5" t="s">
        <v>113</v>
      </c>
      <c r="E166" s="5">
        <v>0.086</v>
      </c>
      <c r="F166" s="5" t="s">
        <v>114</v>
      </c>
      <c r="G166" s="7"/>
    </row>
    <row r="167">
      <c r="A167" s="14">
        <v>41503.0</v>
      </c>
      <c r="B167" s="5">
        <v>58.0</v>
      </c>
      <c r="C167" s="5" t="s">
        <v>116</v>
      </c>
      <c r="D167" s="5" t="s">
        <v>115</v>
      </c>
      <c r="E167" s="5">
        <v>0.097</v>
      </c>
      <c r="F167" s="5" t="s">
        <v>114</v>
      </c>
      <c r="G167" s="7"/>
    </row>
    <row r="168">
      <c r="A168" s="14">
        <v>41503.0</v>
      </c>
      <c r="B168" s="5">
        <v>60.0</v>
      </c>
      <c r="C168" s="5" t="s">
        <v>116</v>
      </c>
      <c r="D168" s="5" t="s">
        <v>115</v>
      </c>
      <c r="E168" s="5">
        <v>0.111</v>
      </c>
      <c r="F168" s="5" t="s">
        <v>114</v>
      </c>
      <c r="G168" s="7"/>
    </row>
    <row r="169">
      <c r="A169" s="14">
        <v>41503.0</v>
      </c>
      <c r="B169" s="5">
        <v>60.0</v>
      </c>
      <c r="C169" s="5" t="s">
        <v>116</v>
      </c>
      <c r="D169" s="5" t="s">
        <v>113</v>
      </c>
      <c r="E169" s="5">
        <v>0.083</v>
      </c>
      <c r="F169" s="5" t="s">
        <v>114</v>
      </c>
      <c r="G169" s="7"/>
    </row>
    <row r="170">
      <c r="A170" s="14">
        <v>41503.0</v>
      </c>
      <c r="B170" s="5">
        <v>60.0</v>
      </c>
      <c r="C170" s="5" t="s">
        <v>28</v>
      </c>
      <c r="D170" s="5" t="s">
        <v>113</v>
      </c>
      <c r="E170" s="5">
        <v>0.66</v>
      </c>
      <c r="F170" s="5" t="s">
        <v>117</v>
      </c>
      <c r="G170" s="7"/>
    </row>
    <row r="171">
      <c r="A171" s="14">
        <v>41503.0</v>
      </c>
      <c r="B171" s="5">
        <v>60.0</v>
      </c>
      <c r="C171" s="5" t="s">
        <v>28</v>
      </c>
      <c r="D171" s="5" t="s">
        <v>115</v>
      </c>
      <c r="E171" s="5">
        <v>0.77</v>
      </c>
      <c r="F171" s="5" t="s">
        <v>117</v>
      </c>
      <c r="G171" s="7"/>
    </row>
    <row r="1000">
      <c r="A1000" s="14"/>
    </row>
  </sheetData>
  <autoFilter ref="$B$1:$G$17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11" max="14" width="5.14"/>
  </cols>
  <sheetData>
    <row r="1">
      <c r="A1" s="11" t="s">
        <v>0</v>
      </c>
      <c r="B1" s="15" t="s">
        <v>1</v>
      </c>
      <c r="C1" s="15" t="s">
        <v>132</v>
      </c>
      <c r="D1" s="11" t="s">
        <v>7</v>
      </c>
      <c r="E1" s="11" t="s">
        <v>8</v>
      </c>
      <c r="F1" s="11" t="s">
        <v>9</v>
      </c>
      <c r="G1" s="11" t="s">
        <v>11</v>
      </c>
      <c r="H1" s="11" t="s">
        <v>13</v>
      </c>
      <c r="I1" s="11" t="s">
        <v>14</v>
      </c>
      <c r="J1" s="11" t="s">
        <v>18</v>
      </c>
      <c r="K1" s="16" t="s">
        <v>2</v>
      </c>
      <c r="L1" s="16" t="s">
        <v>133</v>
      </c>
      <c r="M1" s="16" t="s">
        <v>134</v>
      </c>
      <c r="N1" s="16" t="s">
        <v>29</v>
      </c>
      <c r="O1" s="16" t="s">
        <v>135</v>
      </c>
      <c r="P1" s="16" t="s">
        <v>18</v>
      </c>
    </row>
    <row r="2">
      <c r="A2" s="4">
        <v>41822.0</v>
      </c>
      <c r="B2" s="5" t="s">
        <v>37</v>
      </c>
      <c r="C2" s="5" t="s">
        <v>136</v>
      </c>
      <c r="D2" s="5">
        <v>0.0274</v>
      </c>
      <c r="E2" s="5">
        <v>2.0</v>
      </c>
      <c r="F2" s="5" t="s">
        <v>31</v>
      </c>
      <c r="G2" s="5" t="s">
        <v>29</v>
      </c>
      <c r="H2" s="5" t="s">
        <v>36</v>
      </c>
      <c r="I2" s="5" t="s">
        <v>29</v>
      </c>
      <c r="J2" s="5" t="s">
        <v>137</v>
      </c>
      <c r="K2" s="6">
        <v>1.0</v>
      </c>
      <c r="L2" s="6">
        <v>31.0</v>
      </c>
      <c r="M2" s="6">
        <v>1.0</v>
      </c>
      <c r="N2" s="6">
        <v>5.0</v>
      </c>
      <c r="O2" s="6">
        <v>1.0</v>
      </c>
    </row>
    <row r="3">
      <c r="A3" s="4">
        <v>41822.0</v>
      </c>
      <c r="B3" s="5" t="s">
        <v>138</v>
      </c>
      <c r="C3" s="5" t="s">
        <v>139</v>
      </c>
      <c r="D3" s="5">
        <v>0.02283</v>
      </c>
      <c r="E3" s="5">
        <v>2.0</v>
      </c>
      <c r="F3" s="5" t="s">
        <v>31</v>
      </c>
      <c r="G3" s="5" t="s">
        <v>29</v>
      </c>
      <c r="H3" s="5" t="s">
        <v>29</v>
      </c>
      <c r="I3" s="5" t="s">
        <v>29</v>
      </c>
      <c r="J3" s="7"/>
      <c r="K3" s="6">
        <v>1.0</v>
      </c>
      <c r="L3" s="6">
        <v>1.0</v>
      </c>
      <c r="M3" s="6">
        <v>1.0</v>
      </c>
      <c r="N3" s="6">
        <v>2.0</v>
      </c>
      <c r="O3" s="6">
        <v>1.0</v>
      </c>
    </row>
    <row r="4">
      <c r="A4" s="4">
        <v>41822.0</v>
      </c>
      <c r="B4" s="5" t="s">
        <v>140</v>
      </c>
      <c r="C4" s="5" t="s">
        <v>141</v>
      </c>
      <c r="D4" s="5">
        <v>0.0368</v>
      </c>
      <c r="E4" s="5">
        <v>2.0</v>
      </c>
      <c r="F4" s="5" t="s">
        <v>31</v>
      </c>
      <c r="G4" s="5" t="s">
        <v>29</v>
      </c>
      <c r="H4" s="5" t="s">
        <v>29</v>
      </c>
      <c r="I4" s="5" t="s">
        <v>29</v>
      </c>
      <c r="J4" s="5" t="s">
        <v>142</v>
      </c>
      <c r="K4" s="6">
        <v>1.0</v>
      </c>
      <c r="L4" s="6">
        <v>5.0</v>
      </c>
      <c r="M4" s="6">
        <v>5.0</v>
      </c>
      <c r="N4" s="6">
        <v>5.0</v>
      </c>
      <c r="O4" s="6">
        <v>1.0</v>
      </c>
    </row>
    <row r="5">
      <c r="A5" s="4">
        <v>41822.0</v>
      </c>
      <c r="B5" s="5" t="s">
        <v>143</v>
      </c>
      <c r="C5" s="5" t="s">
        <v>144</v>
      </c>
      <c r="D5" s="5">
        <v>0.02219</v>
      </c>
      <c r="E5" s="5" t="s">
        <v>145</v>
      </c>
      <c r="F5" s="5" t="s">
        <v>31</v>
      </c>
      <c r="G5" s="5" t="s">
        <v>29</v>
      </c>
      <c r="H5" s="5" t="s">
        <v>29</v>
      </c>
      <c r="I5" s="5" t="s">
        <v>29</v>
      </c>
      <c r="J5" s="7"/>
      <c r="K5" s="6">
        <v>1.0</v>
      </c>
      <c r="L5" s="6">
        <v>51.0</v>
      </c>
      <c r="M5" s="6">
        <v>4.0</v>
      </c>
      <c r="N5" s="6">
        <v>4.0</v>
      </c>
      <c r="O5" s="6">
        <v>1.0</v>
      </c>
    </row>
    <row r="6">
      <c r="A6" s="4">
        <v>41822.0</v>
      </c>
      <c r="B6" s="5" t="s">
        <v>146</v>
      </c>
      <c r="C6" s="5" t="s">
        <v>147</v>
      </c>
      <c r="D6" s="5">
        <v>0.05168</v>
      </c>
      <c r="E6" s="5">
        <v>2.0</v>
      </c>
      <c r="F6" s="5" t="s">
        <v>31</v>
      </c>
      <c r="G6" s="5" t="s">
        <v>29</v>
      </c>
      <c r="H6" s="5" t="s">
        <v>29</v>
      </c>
      <c r="I6" s="5" t="s">
        <v>29</v>
      </c>
      <c r="J6" s="7"/>
      <c r="K6" s="6">
        <v>1.0</v>
      </c>
      <c r="L6" s="6">
        <v>24.0</v>
      </c>
      <c r="M6" s="6">
        <v>5.0</v>
      </c>
      <c r="N6" s="6">
        <v>4.0</v>
      </c>
      <c r="O6" s="6">
        <v>1.0</v>
      </c>
    </row>
    <row r="7">
      <c r="A7" s="4">
        <v>41822.0</v>
      </c>
      <c r="B7" s="5" t="s">
        <v>148</v>
      </c>
      <c r="C7" s="5" t="s">
        <v>149</v>
      </c>
      <c r="D7" s="5">
        <v>0.04143</v>
      </c>
      <c r="E7" s="5" t="s">
        <v>150</v>
      </c>
      <c r="F7" s="5" t="s">
        <v>31</v>
      </c>
      <c r="G7" s="5" t="s">
        <v>29</v>
      </c>
      <c r="H7" s="5" t="s">
        <v>29</v>
      </c>
      <c r="I7" s="5" t="s">
        <v>29</v>
      </c>
      <c r="J7" s="5" t="s">
        <v>151</v>
      </c>
      <c r="K7" s="6">
        <v>1.0</v>
      </c>
      <c r="L7" s="6">
        <v>14.0</v>
      </c>
      <c r="M7" s="6">
        <v>4.0</v>
      </c>
      <c r="N7" s="6">
        <v>5.0</v>
      </c>
      <c r="O7" s="6">
        <v>1.0</v>
      </c>
    </row>
    <row r="8">
      <c r="A8" s="4">
        <v>41822.0</v>
      </c>
      <c r="B8" s="5" t="s">
        <v>153</v>
      </c>
      <c r="C8" s="5" t="s">
        <v>154</v>
      </c>
      <c r="D8" s="5">
        <v>0.04438</v>
      </c>
      <c r="E8" s="5" t="s">
        <v>150</v>
      </c>
      <c r="F8" s="5" t="s">
        <v>31</v>
      </c>
      <c r="G8" s="5" t="s">
        <v>29</v>
      </c>
      <c r="H8" s="5" t="s">
        <v>29</v>
      </c>
      <c r="I8" s="5" t="s">
        <v>29</v>
      </c>
      <c r="J8" s="7"/>
      <c r="K8" s="6">
        <v>1.0</v>
      </c>
      <c r="L8" s="6">
        <v>22.0</v>
      </c>
      <c r="M8" s="6">
        <v>4.0</v>
      </c>
      <c r="N8" s="6">
        <v>3.0</v>
      </c>
      <c r="O8" s="6">
        <v>1.0</v>
      </c>
    </row>
    <row r="9">
      <c r="A9" s="4">
        <v>41822.0</v>
      </c>
      <c r="B9" s="5" t="s">
        <v>155</v>
      </c>
      <c r="C9" s="5" t="s">
        <v>156</v>
      </c>
      <c r="D9" s="5">
        <v>0.05328</v>
      </c>
      <c r="E9" s="5">
        <v>2.0</v>
      </c>
      <c r="F9" s="5" t="s">
        <v>31</v>
      </c>
      <c r="G9" s="5" t="s">
        <v>29</v>
      </c>
      <c r="H9" s="5" t="s">
        <v>29</v>
      </c>
      <c r="I9" s="5" t="s">
        <v>29</v>
      </c>
      <c r="J9" s="7"/>
      <c r="K9" s="6">
        <v>1.0</v>
      </c>
      <c r="L9" s="6">
        <v>26.0</v>
      </c>
      <c r="M9" s="6">
        <v>5.0</v>
      </c>
      <c r="N9" s="6">
        <v>3.0</v>
      </c>
      <c r="O9" s="6">
        <v>1.0</v>
      </c>
    </row>
    <row r="10">
      <c r="A10" s="4">
        <v>41822.0</v>
      </c>
      <c r="B10" s="5" t="s">
        <v>157</v>
      </c>
      <c r="C10" s="5" t="s">
        <v>158</v>
      </c>
      <c r="D10" s="5">
        <v>0.02205</v>
      </c>
      <c r="E10" s="5" t="s">
        <v>145</v>
      </c>
      <c r="F10" s="5" t="s">
        <v>31</v>
      </c>
      <c r="G10" s="5" t="s">
        <v>29</v>
      </c>
      <c r="H10" s="5" t="s">
        <v>29</v>
      </c>
      <c r="I10" s="5" t="s">
        <v>29</v>
      </c>
      <c r="J10" s="7"/>
      <c r="K10" s="6">
        <v>1.0</v>
      </c>
      <c r="L10" s="6">
        <v>49.0</v>
      </c>
      <c r="M10" s="6">
        <v>7.0</v>
      </c>
      <c r="N10" s="6">
        <v>4.0</v>
      </c>
      <c r="O10" s="6">
        <v>1.0</v>
      </c>
    </row>
    <row r="11">
      <c r="A11" s="4">
        <v>41822.0</v>
      </c>
      <c r="B11" s="5" t="s">
        <v>159</v>
      </c>
      <c r="C11" s="5" t="s">
        <v>160</v>
      </c>
      <c r="D11" s="5">
        <v>0.04435</v>
      </c>
      <c r="E11" s="5" t="s">
        <v>150</v>
      </c>
      <c r="F11" s="5" t="s">
        <v>31</v>
      </c>
      <c r="G11" s="5" t="s">
        <v>29</v>
      </c>
      <c r="H11" s="5" t="s">
        <v>29</v>
      </c>
      <c r="I11" s="5" t="s">
        <v>29</v>
      </c>
      <c r="J11" s="7"/>
      <c r="K11" s="6">
        <v>11.0</v>
      </c>
      <c r="L11" s="6">
        <v>4.0</v>
      </c>
      <c r="M11" s="6">
        <v>4.0</v>
      </c>
      <c r="N11" s="6">
        <v>1.0</v>
      </c>
      <c r="O11" s="6">
        <v>1.0</v>
      </c>
    </row>
    <row r="12">
      <c r="A12" s="4">
        <v>41822.0</v>
      </c>
      <c r="B12" s="5" t="s">
        <v>161</v>
      </c>
      <c r="C12" s="5" t="s">
        <v>162</v>
      </c>
      <c r="D12" s="5">
        <v>0.02878</v>
      </c>
      <c r="E12" s="5" t="s">
        <v>145</v>
      </c>
      <c r="F12" s="5" t="s">
        <v>31</v>
      </c>
      <c r="G12" s="5" t="s">
        <v>29</v>
      </c>
      <c r="H12" s="5" t="s">
        <v>29</v>
      </c>
      <c r="I12" s="5" t="s">
        <v>29</v>
      </c>
      <c r="J12" s="7"/>
      <c r="K12" s="6">
        <v>1.0</v>
      </c>
      <c r="L12" s="6">
        <v>13.0</v>
      </c>
      <c r="M12" s="6">
        <v>7.0</v>
      </c>
      <c r="N12" s="6">
        <v>3.0</v>
      </c>
      <c r="O12" s="6">
        <v>1.0</v>
      </c>
    </row>
    <row r="13">
      <c r="A13" s="4">
        <v>41822.0</v>
      </c>
      <c r="B13" s="5" t="s">
        <v>163</v>
      </c>
      <c r="C13" s="5" t="s">
        <v>164</v>
      </c>
      <c r="D13" s="5">
        <v>0.05875</v>
      </c>
      <c r="E13" s="5" t="s">
        <v>150</v>
      </c>
      <c r="F13" s="5" t="s">
        <v>31</v>
      </c>
      <c r="G13" s="5" t="s">
        <v>29</v>
      </c>
      <c r="H13" s="5" t="s">
        <v>29</v>
      </c>
      <c r="I13" s="5" t="s">
        <v>29</v>
      </c>
      <c r="J13" s="7"/>
      <c r="K13" s="6">
        <v>1.0</v>
      </c>
      <c r="L13" s="6">
        <v>45.0</v>
      </c>
      <c r="M13" s="6">
        <v>1.0</v>
      </c>
      <c r="N13" s="6">
        <v>4.0</v>
      </c>
      <c r="O13" s="6">
        <v>1.0</v>
      </c>
    </row>
    <row r="14">
      <c r="A14" s="4">
        <v>41822.0</v>
      </c>
      <c r="B14" s="5" t="s">
        <v>165</v>
      </c>
      <c r="C14" s="5" t="s">
        <v>166</v>
      </c>
      <c r="D14" s="5">
        <v>0.04812</v>
      </c>
      <c r="E14" s="5" t="s">
        <v>145</v>
      </c>
      <c r="F14" s="5" t="s">
        <v>31</v>
      </c>
      <c r="G14" s="5" t="s">
        <v>29</v>
      </c>
      <c r="H14" s="5" t="s">
        <v>29</v>
      </c>
      <c r="I14" s="5" t="s">
        <v>29</v>
      </c>
      <c r="J14" s="7"/>
      <c r="K14" s="6">
        <v>1.0</v>
      </c>
      <c r="L14" s="6">
        <v>74.0</v>
      </c>
      <c r="M14" s="6">
        <v>12.0</v>
      </c>
      <c r="N14" s="6">
        <v>5.0</v>
      </c>
      <c r="O14" s="6">
        <v>1.0</v>
      </c>
    </row>
    <row r="15">
      <c r="A15" s="4">
        <v>41822.0</v>
      </c>
      <c r="B15" s="5" t="s">
        <v>167</v>
      </c>
      <c r="C15" s="5" t="s">
        <v>168</v>
      </c>
      <c r="D15" s="5">
        <v>0.05794</v>
      </c>
      <c r="E15" s="5" t="s">
        <v>150</v>
      </c>
      <c r="F15" s="5" t="s">
        <v>31</v>
      </c>
      <c r="G15" s="5" t="s">
        <v>29</v>
      </c>
      <c r="H15" s="5" t="s">
        <v>29</v>
      </c>
      <c r="I15" s="5" t="s">
        <v>29</v>
      </c>
      <c r="J15" s="7"/>
      <c r="K15" s="6">
        <v>1.0</v>
      </c>
      <c r="L15" s="6">
        <v>93.0</v>
      </c>
      <c r="M15" s="6">
        <v>7.0</v>
      </c>
      <c r="N15" s="6">
        <v>2.0</v>
      </c>
      <c r="O15" s="6">
        <v>1.0</v>
      </c>
    </row>
    <row r="16">
      <c r="A16" s="4">
        <v>41822.0</v>
      </c>
      <c r="B16" s="5" t="s">
        <v>169</v>
      </c>
      <c r="C16" s="5" t="s">
        <v>168</v>
      </c>
      <c r="D16" s="5">
        <v>0.06039</v>
      </c>
      <c r="E16" s="5" t="s">
        <v>150</v>
      </c>
      <c r="F16" s="5" t="s">
        <v>31</v>
      </c>
      <c r="G16" s="5" t="s">
        <v>29</v>
      </c>
      <c r="H16" s="5" t="s">
        <v>29</v>
      </c>
      <c r="I16" s="5" t="s">
        <v>29</v>
      </c>
      <c r="J16" s="7"/>
      <c r="K16" s="6">
        <v>1.0</v>
      </c>
      <c r="L16" s="6">
        <v>93.0</v>
      </c>
      <c r="M16" s="6">
        <v>7.0</v>
      </c>
      <c r="N16" s="6">
        <v>2.0</v>
      </c>
      <c r="O16" s="6">
        <v>1.0</v>
      </c>
    </row>
    <row r="17">
      <c r="A17" s="4">
        <v>41822.0</v>
      </c>
      <c r="B17" s="5" t="s">
        <v>170</v>
      </c>
      <c r="C17" s="5" t="s">
        <v>171</v>
      </c>
      <c r="D17" s="5">
        <v>0.06928</v>
      </c>
      <c r="E17" s="5" t="s">
        <v>172</v>
      </c>
      <c r="F17" s="5" t="s">
        <v>31</v>
      </c>
      <c r="G17" s="5" t="s">
        <v>29</v>
      </c>
      <c r="H17" s="5" t="s">
        <v>29</v>
      </c>
      <c r="I17" s="5" t="s">
        <v>29</v>
      </c>
      <c r="J17" s="7"/>
      <c r="K17" s="6">
        <v>1.0</v>
      </c>
      <c r="L17" s="6">
        <v>24.0</v>
      </c>
      <c r="M17" s="6">
        <v>4.0</v>
      </c>
      <c r="N17" s="6">
        <v>2.0</v>
      </c>
      <c r="O17" s="6">
        <v>1.0</v>
      </c>
    </row>
    <row r="18">
      <c r="A18" s="4">
        <v>41822.0</v>
      </c>
      <c r="B18" s="5" t="s">
        <v>173</v>
      </c>
      <c r="C18" s="5" t="s">
        <v>171</v>
      </c>
      <c r="D18" s="5">
        <v>0.07271</v>
      </c>
      <c r="E18" s="5" t="s">
        <v>172</v>
      </c>
      <c r="F18" s="5" t="s">
        <v>31</v>
      </c>
      <c r="G18" s="5" t="s">
        <v>29</v>
      </c>
      <c r="H18" s="5" t="s">
        <v>29</v>
      </c>
      <c r="I18" s="5" t="s">
        <v>29</v>
      </c>
      <c r="J18" s="7"/>
      <c r="K18" s="6">
        <v>1.0</v>
      </c>
      <c r="L18" s="6">
        <v>24.0</v>
      </c>
      <c r="M18" s="6">
        <v>4.0</v>
      </c>
      <c r="N18" s="6">
        <v>2.0</v>
      </c>
      <c r="O18" s="6">
        <v>1.0</v>
      </c>
    </row>
    <row r="19">
      <c r="A19" s="4">
        <v>41822.0</v>
      </c>
      <c r="B19" s="5" t="s">
        <v>174</v>
      </c>
      <c r="C19" s="5" t="s">
        <v>175</v>
      </c>
      <c r="D19" s="5">
        <v>0.02372</v>
      </c>
      <c r="E19" s="5" t="s">
        <v>150</v>
      </c>
      <c r="F19" s="5" t="s">
        <v>31</v>
      </c>
      <c r="G19" s="5" t="s">
        <v>29</v>
      </c>
      <c r="H19" s="5" t="s">
        <v>29</v>
      </c>
      <c r="I19" s="5" t="s">
        <v>29</v>
      </c>
      <c r="J19" s="7"/>
      <c r="K19" s="6">
        <v>1.0</v>
      </c>
      <c r="L19" s="6">
        <v>1.0</v>
      </c>
      <c r="M19" s="6">
        <v>1.0</v>
      </c>
      <c r="N19" s="6">
        <v>3.0</v>
      </c>
      <c r="O19" s="6">
        <v>1.0</v>
      </c>
    </row>
    <row r="20">
      <c r="A20" s="4">
        <v>41822.0</v>
      </c>
      <c r="B20" s="5" t="s">
        <v>176</v>
      </c>
      <c r="C20" s="5" t="s">
        <v>177</v>
      </c>
      <c r="D20" s="5">
        <v>0.04882</v>
      </c>
      <c r="E20" s="5" t="s">
        <v>178</v>
      </c>
      <c r="F20" s="5" t="s">
        <v>31</v>
      </c>
      <c r="G20" s="5" t="s">
        <v>29</v>
      </c>
      <c r="H20" s="5" t="s">
        <v>29</v>
      </c>
      <c r="I20" s="5" t="s">
        <v>29</v>
      </c>
      <c r="J20" s="7"/>
      <c r="K20" s="6">
        <v>1.0</v>
      </c>
      <c r="L20" s="6">
        <v>28.0</v>
      </c>
      <c r="M20" s="6">
        <v>7.0</v>
      </c>
      <c r="N20" s="6">
        <v>5.0</v>
      </c>
      <c r="O20" s="6">
        <v>1.0</v>
      </c>
    </row>
    <row r="21">
      <c r="A21" s="4">
        <v>41822.0</v>
      </c>
      <c r="B21" s="5" t="s">
        <v>179</v>
      </c>
      <c r="C21" s="5" t="s">
        <v>180</v>
      </c>
      <c r="D21" s="5">
        <v>0.04326</v>
      </c>
      <c r="E21" s="5">
        <v>2.0</v>
      </c>
      <c r="F21" s="5" t="s">
        <v>31</v>
      </c>
      <c r="G21" s="5" t="s">
        <v>29</v>
      </c>
      <c r="H21" s="5" t="s">
        <v>29</v>
      </c>
      <c r="I21" s="5" t="s">
        <v>29</v>
      </c>
      <c r="J21" s="7"/>
      <c r="K21" s="6">
        <v>1.0</v>
      </c>
      <c r="L21" s="6">
        <v>18.0</v>
      </c>
      <c r="M21" s="6">
        <v>5.0</v>
      </c>
      <c r="N21" s="6">
        <v>2.0</v>
      </c>
      <c r="O21" s="6">
        <v>1.0</v>
      </c>
    </row>
    <row r="22">
      <c r="A22" s="4">
        <v>41822.0</v>
      </c>
      <c r="B22" s="5" t="s">
        <v>181</v>
      </c>
      <c r="C22" s="5" t="s">
        <v>180</v>
      </c>
      <c r="D22" s="5">
        <v>0.04457</v>
      </c>
      <c r="E22" s="5">
        <v>2.0</v>
      </c>
      <c r="F22" s="5" t="s">
        <v>31</v>
      </c>
      <c r="G22" s="5" t="s">
        <v>29</v>
      </c>
      <c r="H22" s="5" t="s">
        <v>29</v>
      </c>
      <c r="I22" s="5" t="s">
        <v>29</v>
      </c>
      <c r="J22" s="7"/>
      <c r="K22" s="6">
        <v>1.0</v>
      </c>
      <c r="L22" s="6">
        <v>18.0</v>
      </c>
      <c r="M22" s="6">
        <v>5.0</v>
      </c>
      <c r="N22" s="6">
        <v>2.0</v>
      </c>
      <c r="O22" s="6">
        <v>1.0</v>
      </c>
    </row>
    <row r="23">
      <c r="A23" s="4">
        <v>41822.0</v>
      </c>
      <c r="B23" s="5" t="s">
        <v>183</v>
      </c>
      <c r="C23" s="5" t="s">
        <v>184</v>
      </c>
      <c r="D23" s="5">
        <v>0.05596</v>
      </c>
      <c r="E23" s="5" t="s">
        <v>178</v>
      </c>
      <c r="F23" s="5" t="s">
        <v>31</v>
      </c>
      <c r="G23" s="5" t="s">
        <v>29</v>
      </c>
      <c r="H23" s="5" t="s">
        <v>29</v>
      </c>
      <c r="I23" s="5" t="s">
        <v>29</v>
      </c>
      <c r="J23" s="7"/>
      <c r="K23" s="6">
        <v>1.0</v>
      </c>
      <c r="L23" s="6">
        <v>1.0</v>
      </c>
      <c r="M23" s="6">
        <v>1.0</v>
      </c>
      <c r="N23" s="6">
        <v>1.0</v>
      </c>
      <c r="O23" s="6">
        <v>1.0</v>
      </c>
    </row>
    <row r="24">
      <c r="A24" s="4">
        <v>41822.0</v>
      </c>
      <c r="B24" s="5" t="s">
        <v>185</v>
      </c>
      <c r="C24" s="5" t="s">
        <v>186</v>
      </c>
      <c r="D24" s="5">
        <v>0.0575</v>
      </c>
      <c r="E24" s="5">
        <v>2.0</v>
      </c>
      <c r="F24" s="5" t="s">
        <v>31</v>
      </c>
      <c r="G24" s="5" t="s">
        <v>29</v>
      </c>
      <c r="H24" s="5" t="s">
        <v>29</v>
      </c>
      <c r="I24" s="5" t="s">
        <v>29</v>
      </c>
      <c r="J24" s="7"/>
      <c r="K24" s="6">
        <v>1.0</v>
      </c>
      <c r="L24" s="6">
        <v>3.0</v>
      </c>
      <c r="M24" s="6">
        <v>5.0</v>
      </c>
      <c r="N24" s="6">
        <v>1.0</v>
      </c>
      <c r="O24" s="6">
        <v>1.0</v>
      </c>
    </row>
    <row r="25">
      <c r="A25" s="4">
        <v>41822.0</v>
      </c>
      <c r="B25" s="5" t="s">
        <v>187</v>
      </c>
      <c r="C25" s="5" t="s">
        <v>186</v>
      </c>
      <c r="D25" s="5">
        <v>0.0554</v>
      </c>
      <c r="E25" s="5">
        <v>2.0</v>
      </c>
      <c r="F25" s="5" t="s">
        <v>31</v>
      </c>
      <c r="G25" s="5" t="s">
        <v>29</v>
      </c>
      <c r="H25" s="5" t="s">
        <v>29</v>
      </c>
      <c r="I25" s="5" t="s">
        <v>29</v>
      </c>
      <c r="J25" s="7"/>
      <c r="K25" s="6">
        <v>1.0</v>
      </c>
      <c r="L25" s="6">
        <v>3.0</v>
      </c>
      <c r="M25" s="6">
        <v>5.0</v>
      </c>
      <c r="N25" s="6">
        <v>1.0</v>
      </c>
      <c r="O25" s="6">
        <v>1.0</v>
      </c>
    </row>
    <row r="26">
      <c r="A26" s="4">
        <v>41822.0</v>
      </c>
      <c r="B26" s="5" t="s">
        <v>188</v>
      </c>
      <c r="C26" s="5" t="s">
        <v>189</v>
      </c>
      <c r="D26" s="5">
        <v>0.0359</v>
      </c>
      <c r="E26" s="5">
        <v>2.0</v>
      </c>
      <c r="F26" s="5" t="s">
        <v>31</v>
      </c>
      <c r="G26" s="5" t="s">
        <v>36</v>
      </c>
      <c r="H26" s="5" t="s">
        <v>36</v>
      </c>
      <c r="I26" s="5" t="s">
        <v>29</v>
      </c>
      <c r="J26" s="7"/>
      <c r="K26" s="6">
        <v>3.0</v>
      </c>
      <c r="L26" s="6">
        <v>11.0</v>
      </c>
      <c r="M26" s="6">
        <v>15.0</v>
      </c>
      <c r="N26" s="6">
        <v>1.0</v>
      </c>
      <c r="O26" s="6">
        <v>1.0</v>
      </c>
    </row>
    <row r="27">
      <c r="A27" s="4">
        <v>41822.0</v>
      </c>
      <c r="B27" s="5" t="s">
        <v>190</v>
      </c>
      <c r="C27" s="5" t="s">
        <v>191</v>
      </c>
      <c r="D27" s="5">
        <v>0.03951</v>
      </c>
      <c r="E27" s="5">
        <v>2.0</v>
      </c>
      <c r="F27" s="5" t="s">
        <v>31</v>
      </c>
      <c r="G27" s="5"/>
      <c r="H27" s="5"/>
      <c r="I27" s="7"/>
      <c r="J27" s="7"/>
      <c r="K27" s="6">
        <v>3.0</v>
      </c>
      <c r="L27" s="6">
        <v>92.0</v>
      </c>
      <c r="M27" s="6">
        <v>4.0</v>
      </c>
      <c r="N27" s="6">
        <v>1.0</v>
      </c>
      <c r="O27" s="6">
        <v>1.0</v>
      </c>
    </row>
    <row r="28">
      <c r="A28" s="4">
        <v>41822.0</v>
      </c>
      <c r="B28" s="5" t="s">
        <v>192</v>
      </c>
      <c r="C28" s="5" t="s">
        <v>193</v>
      </c>
      <c r="D28" s="5">
        <v>0.02983</v>
      </c>
      <c r="E28" s="5">
        <v>2.0</v>
      </c>
      <c r="F28" s="5" t="s">
        <v>31</v>
      </c>
      <c r="G28" s="5"/>
      <c r="H28" s="7"/>
      <c r="I28" s="7"/>
      <c r="J28" s="7"/>
      <c r="K28" s="6">
        <v>3.0</v>
      </c>
      <c r="L28" s="6">
        <v>10.0</v>
      </c>
      <c r="M28" s="6">
        <v>1.0</v>
      </c>
      <c r="N28" s="6">
        <v>4.0</v>
      </c>
      <c r="O28" s="6">
        <v>1.0</v>
      </c>
    </row>
    <row r="29">
      <c r="A29" s="4">
        <v>41822.0</v>
      </c>
      <c r="B29" s="5" t="s">
        <v>194</v>
      </c>
      <c r="C29" s="5" t="s">
        <v>195</v>
      </c>
      <c r="D29" s="5">
        <v>0.03895</v>
      </c>
      <c r="E29" s="5" t="s">
        <v>178</v>
      </c>
      <c r="F29" s="5" t="s">
        <v>31</v>
      </c>
      <c r="G29" s="5"/>
      <c r="H29" s="7"/>
      <c r="I29" s="7"/>
      <c r="J29" s="7"/>
      <c r="K29" s="6">
        <v>3.0</v>
      </c>
      <c r="L29" s="6">
        <v>41.0</v>
      </c>
      <c r="M29" s="6">
        <v>7.0</v>
      </c>
      <c r="N29" s="6">
        <v>4.0</v>
      </c>
      <c r="O29" s="6">
        <v>1.0</v>
      </c>
    </row>
    <row r="30">
      <c r="A30" s="4">
        <v>41822.0</v>
      </c>
      <c r="B30" s="5" t="s">
        <v>196</v>
      </c>
      <c r="C30" s="5" t="s">
        <v>197</v>
      </c>
      <c r="D30" s="5">
        <v>0.04012</v>
      </c>
      <c r="E30" s="5">
        <v>2.0</v>
      </c>
      <c r="F30" s="5" t="s">
        <v>31</v>
      </c>
      <c r="G30" s="5"/>
      <c r="H30" s="7"/>
      <c r="I30" s="7"/>
      <c r="J30" s="7"/>
      <c r="K30" s="6">
        <v>3.0</v>
      </c>
      <c r="L30" s="6">
        <v>97.0</v>
      </c>
      <c r="M30" s="6">
        <v>4.0</v>
      </c>
      <c r="N30" s="6">
        <v>2.0</v>
      </c>
      <c r="O30" s="6">
        <v>1.0</v>
      </c>
    </row>
    <row r="31">
      <c r="A31" s="4">
        <v>41822.0</v>
      </c>
      <c r="B31" s="5" t="s">
        <v>198</v>
      </c>
      <c r="C31" s="5" t="s">
        <v>199</v>
      </c>
      <c r="D31" s="5">
        <v>0.03897</v>
      </c>
      <c r="E31" s="5" t="s">
        <v>178</v>
      </c>
      <c r="F31" s="5" t="s">
        <v>31</v>
      </c>
      <c r="G31" s="5"/>
      <c r="H31" s="7"/>
      <c r="I31" s="7"/>
      <c r="J31" s="7"/>
      <c r="K31" s="6">
        <v>3.0</v>
      </c>
      <c r="L31" s="6">
        <v>92.0</v>
      </c>
      <c r="M31" s="6">
        <v>7.0</v>
      </c>
      <c r="N31" s="6">
        <v>1.0</v>
      </c>
      <c r="O31" s="6">
        <v>1.0</v>
      </c>
    </row>
    <row r="32">
      <c r="A32" s="4">
        <v>41822.0</v>
      </c>
      <c r="B32" s="5" t="s">
        <v>200</v>
      </c>
      <c r="C32" s="5" t="s">
        <v>201</v>
      </c>
      <c r="D32" s="5">
        <v>0.0314</v>
      </c>
      <c r="E32" s="5" t="s">
        <v>178</v>
      </c>
      <c r="F32" s="5" t="s">
        <v>31</v>
      </c>
      <c r="G32" s="5" t="s">
        <v>29</v>
      </c>
      <c r="H32" s="5" t="s">
        <v>29</v>
      </c>
      <c r="I32" s="5" t="s">
        <v>29</v>
      </c>
      <c r="J32" s="7"/>
      <c r="K32" s="6">
        <v>3.0</v>
      </c>
      <c r="L32" s="6">
        <v>97.0</v>
      </c>
      <c r="M32" s="6">
        <v>1.0</v>
      </c>
      <c r="N32" s="6">
        <v>3.0</v>
      </c>
      <c r="O32" s="6">
        <v>1.0</v>
      </c>
    </row>
    <row r="33">
      <c r="A33" s="4">
        <v>41822.0</v>
      </c>
      <c r="B33" s="5" t="s">
        <v>202</v>
      </c>
      <c r="C33" s="5" t="s">
        <v>203</v>
      </c>
      <c r="D33" s="5">
        <v>0.07715</v>
      </c>
      <c r="E33" s="5" t="s">
        <v>178</v>
      </c>
      <c r="F33" s="5" t="s">
        <v>31</v>
      </c>
      <c r="G33" s="5" t="s">
        <v>29</v>
      </c>
      <c r="H33" s="5" t="s">
        <v>29</v>
      </c>
      <c r="I33" s="5" t="s">
        <v>29</v>
      </c>
      <c r="J33" s="7"/>
      <c r="K33" s="6">
        <v>3.0</v>
      </c>
      <c r="L33" s="6">
        <v>100.0</v>
      </c>
      <c r="M33" s="6">
        <v>7.0</v>
      </c>
      <c r="N33" s="6">
        <v>2.0</v>
      </c>
      <c r="O33" s="6">
        <v>1.0</v>
      </c>
    </row>
    <row r="34">
      <c r="A34" s="4">
        <v>41822.0</v>
      </c>
      <c r="B34" s="5" t="s">
        <v>204</v>
      </c>
      <c r="C34" s="5" t="s">
        <v>205</v>
      </c>
      <c r="D34" s="5">
        <v>0.04983</v>
      </c>
      <c r="E34" s="5" t="s">
        <v>178</v>
      </c>
      <c r="F34" s="5" t="s">
        <v>31</v>
      </c>
      <c r="G34" s="5" t="s">
        <v>29</v>
      </c>
      <c r="H34" s="5" t="s">
        <v>29</v>
      </c>
      <c r="I34" s="5" t="s">
        <v>29</v>
      </c>
      <c r="J34" s="7"/>
      <c r="K34" s="6">
        <v>3.0</v>
      </c>
      <c r="L34" s="6">
        <v>94.0</v>
      </c>
      <c r="M34" s="6">
        <v>7.0</v>
      </c>
      <c r="N34" s="6">
        <v>3.0</v>
      </c>
      <c r="O34" s="6">
        <v>1.0</v>
      </c>
    </row>
    <row r="35">
      <c r="A35" s="4">
        <v>41822.0</v>
      </c>
      <c r="B35" s="5" t="s">
        <v>206</v>
      </c>
      <c r="C35" s="5" t="s">
        <v>207</v>
      </c>
      <c r="D35" s="5">
        <v>0.04398</v>
      </c>
      <c r="E35" s="5" t="s">
        <v>178</v>
      </c>
      <c r="F35" s="5" t="s">
        <v>31</v>
      </c>
      <c r="G35" s="5" t="s">
        <v>29</v>
      </c>
      <c r="H35" s="5" t="s">
        <v>29</v>
      </c>
      <c r="I35" s="5" t="s">
        <v>29</v>
      </c>
      <c r="J35" s="7"/>
      <c r="K35" s="6">
        <v>3.0</v>
      </c>
      <c r="L35" s="6">
        <v>48.0</v>
      </c>
      <c r="M35" s="6">
        <v>7.0</v>
      </c>
      <c r="N35" s="6">
        <v>5.0</v>
      </c>
      <c r="O35" s="6">
        <v>1.0</v>
      </c>
    </row>
    <row r="36">
      <c r="A36" s="4">
        <v>41822.0</v>
      </c>
      <c r="B36" s="5" t="s">
        <v>208</v>
      </c>
      <c r="C36" s="5" t="s">
        <v>209</v>
      </c>
      <c r="D36" s="5">
        <v>0.05275</v>
      </c>
      <c r="E36" s="5" t="s">
        <v>178</v>
      </c>
      <c r="F36" s="5" t="s">
        <v>31</v>
      </c>
      <c r="G36" s="5" t="s">
        <v>29</v>
      </c>
      <c r="H36" s="5" t="s">
        <v>29</v>
      </c>
      <c r="I36" s="5" t="s">
        <v>29</v>
      </c>
      <c r="J36" s="7"/>
      <c r="K36" s="6">
        <v>3.0</v>
      </c>
      <c r="L36" s="6">
        <v>50.0</v>
      </c>
      <c r="M36" s="6">
        <v>4.0</v>
      </c>
      <c r="N36" s="6">
        <v>5.0</v>
      </c>
      <c r="O36" s="6">
        <v>1.0</v>
      </c>
    </row>
    <row r="37">
      <c r="A37" s="4">
        <v>41822.0</v>
      </c>
      <c r="B37" s="5" t="s">
        <v>210</v>
      </c>
      <c r="C37" s="5" t="s">
        <v>211</v>
      </c>
      <c r="D37" s="5">
        <v>0.02896</v>
      </c>
      <c r="E37" s="5">
        <v>2.0</v>
      </c>
      <c r="F37" s="5" t="s">
        <v>31</v>
      </c>
      <c r="G37" s="5" t="s">
        <v>29</v>
      </c>
      <c r="H37" s="5" t="s">
        <v>29</v>
      </c>
      <c r="I37" s="5" t="s">
        <v>29</v>
      </c>
      <c r="J37" s="7"/>
      <c r="K37" s="6">
        <v>3.0</v>
      </c>
      <c r="L37" s="6">
        <v>40.0</v>
      </c>
      <c r="M37" s="6">
        <v>15.0</v>
      </c>
      <c r="N37" s="6">
        <v>4.0</v>
      </c>
      <c r="O37" s="6">
        <v>1.0</v>
      </c>
    </row>
    <row r="38">
      <c r="A38" s="4">
        <v>41822.0</v>
      </c>
      <c r="B38" s="5" t="s">
        <v>212</v>
      </c>
      <c r="C38" s="5" t="s">
        <v>213</v>
      </c>
      <c r="D38" s="5">
        <v>0.03882</v>
      </c>
      <c r="E38" s="5" t="s">
        <v>178</v>
      </c>
      <c r="F38" s="5" t="s">
        <v>31</v>
      </c>
      <c r="G38" s="5" t="s">
        <v>29</v>
      </c>
      <c r="H38" s="5" t="s">
        <v>29</v>
      </c>
      <c r="I38" s="5" t="s">
        <v>29</v>
      </c>
      <c r="J38" s="7"/>
      <c r="K38" s="6">
        <v>3.0</v>
      </c>
      <c r="L38" s="6">
        <v>91.0</v>
      </c>
      <c r="M38" s="6">
        <v>1.0</v>
      </c>
      <c r="N38" s="6">
        <v>1.0</v>
      </c>
      <c r="O38" s="6">
        <v>1.0</v>
      </c>
    </row>
    <row r="39">
      <c r="A39" s="4">
        <v>41822.0</v>
      </c>
      <c r="B39" s="5" t="s">
        <v>214</v>
      </c>
      <c r="C39" s="5" t="s">
        <v>215</v>
      </c>
      <c r="D39" s="5">
        <v>0.03132</v>
      </c>
      <c r="E39" s="5">
        <v>2.0</v>
      </c>
      <c r="F39" s="5" t="s">
        <v>31</v>
      </c>
      <c r="G39" s="5" t="s">
        <v>29</v>
      </c>
      <c r="H39" s="5" t="s">
        <v>29</v>
      </c>
      <c r="I39" s="5" t="s">
        <v>29</v>
      </c>
      <c r="J39" s="7"/>
      <c r="K39" s="6">
        <v>3.0</v>
      </c>
      <c r="L39" s="6">
        <v>64.0</v>
      </c>
      <c r="M39" s="6">
        <v>4.0</v>
      </c>
      <c r="N39" s="6">
        <v>3.0</v>
      </c>
      <c r="O39" s="6">
        <v>1.0</v>
      </c>
    </row>
    <row r="40">
      <c r="A40" s="4">
        <v>41822.0</v>
      </c>
      <c r="B40" s="5" t="s">
        <v>216</v>
      </c>
      <c r="C40" s="5" t="s">
        <v>215</v>
      </c>
      <c r="D40" s="5">
        <v>0.03196</v>
      </c>
      <c r="E40" s="5">
        <v>2.0</v>
      </c>
      <c r="F40" s="5" t="s">
        <v>31</v>
      </c>
      <c r="G40" s="5" t="s">
        <v>29</v>
      </c>
      <c r="H40" s="5" t="s">
        <v>29</v>
      </c>
      <c r="I40" s="5" t="s">
        <v>29</v>
      </c>
      <c r="J40" s="7"/>
      <c r="K40" s="6">
        <v>3.0</v>
      </c>
      <c r="L40" s="6">
        <v>64.0</v>
      </c>
      <c r="M40" s="6">
        <v>4.0</v>
      </c>
      <c r="N40" s="6">
        <v>3.0</v>
      </c>
      <c r="O40" s="6">
        <v>1.0</v>
      </c>
    </row>
    <row r="41">
      <c r="A41" s="4">
        <v>41822.0</v>
      </c>
      <c r="B41" s="5" t="s">
        <v>217</v>
      </c>
      <c r="C41" s="5" t="s">
        <v>218</v>
      </c>
      <c r="D41" s="5">
        <v>0.04734</v>
      </c>
      <c r="E41" s="5">
        <v>2.0</v>
      </c>
      <c r="F41" s="5" t="s">
        <v>31</v>
      </c>
      <c r="G41" s="5" t="s">
        <v>29</v>
      </c>
      <c r="H41" s="5" t="s">
        <v>29</v>
      </c>
      <c r="I41" s="5" t="s">
        <v>29</v>
      </c>
      <c r="J41" s="7"/>
      <c r="K41" s="6">
        <v>3.0</v>
      </c>
      <c r="L41" s="6">
        <v>38.0</v>
      </c>
      <c r="M41" s="6">
        <v>4.0</v>
      </c>
      <c r="N41" s="6">
        <v>4.0</v>
      </c>
      <c r="O41" s="6">
        <v>1.0</v>
      </c>
    </row>
    <row r="42">
      <c r="A42" s="4">
        <v>41822.0</v>
      </c>
      <c r="B42" s="5" t="s">
        <v>219</v>
      </c>
      <c r="C42" s="5" t="s">
        <v>220</v>
      </c>
      <c r="D42" s="5">
        <v>0.03743</v>
      </c>
      <c r="E42" s="5">
        <v>2.0</v>
      </c>
      <c r="F42" s="5" t="s">
        <v>31</v>
      </c>
      <c r="G42" s="5" t="s">
        <v>29</v>
      </c>
      <c r="H42" s="5" t="s">
        <v>29</v>
      </c>
      <c r="I42" s="5" t="s">
        <v>29</v>
      </c>
      <c r="J42" s="7"/>
      <c r="K42" s="6">
        <v>3.0</v>
      </c>
      <c r="L42" s="6">
        <v>97.0</v>
      </c>
      <c r="M42" s="6">
        <v>12.0</v>
      </c>
      <c r="N42" s="6">
        <v>2.0</v>
      </c>
      <c r="O42" s="6">
        <v>1.0</v>
      </c>
    </row>
    <row r="43">
      <c r="A43" s="4">
        <v>41822.0</v>
      </c>
      <c r="B43" s="5" t="s">
        <v>221</v>
      </c>
      <c r="C43" s="5" t="s">
        <v>220</v>
      </c>
      <c r="D43" s="5">
        <v>0.03578</v>
      </c>
      <c r="E43" s="5">
        <v>2.0</v>
      </c>
      <c r="F43" s="5" t="s">
        <v>31</v>
      </c>
      <c r="G43" s="5" t="s">
        <v>29</v>
      </c>
      <c r="H43" s="5" t="s">
        <v>29</v>
      </c>
      <c r="I43" s="5" t="s">
        <v>29</v>
      </c>
      <c r="J43" s="7"/>
      <c r="K43" s="6">
        <v>3.0</v>
      </c>
      <c r="L43" s="6">
        <v>97.0</v>
      </c>
      <c r="M43" s="6">
        <v>12.0</v>
      </c>
      <c r="N43" s="6">
        <v>2.0</v>
      </c>
      <c r="O43" s="6">
        <v>1.0</v>
      </c>
    </row>
    <row r="44">
      <c r="A44" s="4">
        <v>41822.0</v>
      </c>
      <c r="B44" s="5" t="s">
        <v>222</v>
      </c>
      <c r="C44" s="5" t="s">
        <v>223</v>
      </c>
      <c r="D44" s="5">
        <v>0.03879</v>
      </c>
      <c r="E44" s="5" t="s">
        <v>224</v>
      </c>
      <c r="F44" s="5" t="s">
        <v>31</v>
      </c>
      <c r="G44" s="5" t="s">
        <v>29</v>
      </c>
      <c r="H44" s="5" t="s">
        <v>29</v>
      </c>
      <c r="I44" s="5" t="s">
        <v>29</v>
      </c>
      <c r="J44" s="7"/>
      <c r="K44" s="6">
        <v>3.0</v>
      </c>
      <c r="L44" s="6">
        <v>2.0</v>
      </c>
      <c r="M44" s="6">
        <v>1.0</v>
      </c>
      <c r="N44" s="6">
        <v>2.0</v>
      </c>
      <c r="O44" s="6">
        <v>1.0</v>
      </c>
    </row>
    <row r="45">
      <c r="A45" s="4">
        <v>41822.0</v>
      </c>
      <c r="B45" s="5" t="s">
        <v>225</v>
      </c>
      <c r="C45" s="5" t="s">
        <v>223</v>
      </c>
      <c r="D45" s="5">
        <v>0.04385</v>
      </c>
      <c r="E45" s="5" t="s">
        <v>224</v>
      </c>
      <c r="F45" s="5" t="s">
        <v>31</v>
      </c>
      <c r="G45" s="5" t="s">
        <v>29</v>
      </c>
      <c r="H45" s="5" t="s">
        <v>29</v>
      </c>
      <c r="I45" s="5" t="s">
        <v>29</v>
      </c>
      <c r="J45" s="7"/>
      <c r="K45" s="6">
        <v>3.0</v>
      </c>
      <c r="L45" s="6">
        <v>2.0</v>
      </c>
      <c r="M45" s="6">
        <v>1.0</v>
      </c>
      <c r="N45" s="6">
        <v>2.0</v>
      </c>
      <c r="O45" s="6">
        <v>1.0</v>
      </c>
    </row>
    <row r="46">
      <c r="A46" s="4">
        <v>41822.0</v>
      </c>
      <c r="B46" s="5" t="s">
        <v>226</v>
      </c>
      <c r="C46" s="5" t="s">
        <v>227</v>
      </c>
      <c r="D46" s="5">
        <v>0.05333</v>
      </c>
      <c r="E46" s="5">
        <v>2.0</v>
      </c>
      <c r="F46" s="5" t="s">
        <v>31</v>
      </c>
      <c r="G46" s="5" t="s">
        <v>29</v>
      </c>
      <c r="H46" s="5" t="s">
        <v>29</v>
      </c>
      <c r="I46" s="5" t="s">
        <v>29</v>
      </c>
      <c r="J46" s="5" t="s">
        <v>137</v>
      </c>
      <c r="K46" s="6">
        <v>3.0</v>
      </c>
      <c r="L46" s="6">
        <v>74.0</v>
      </c>
      <c r="M46" s="6">
        <v>12.0</v>
      </c>
      <c r="N46" s="6">
        <v>5.0</v>
      </c>
      <c r="O46" s="6">
        <v>1.0</v>
      </c>
    </row>
    <row r="47">
      <c r="A47" s="4">
        <v>41822.0</v>
      </c>
      <c r="B47" s="5" t="s">
        <v>228</v>
      </c>
      <c r="C47" s="5" t="s">
        <v>229</v>
      </c>
      <c r="D47" s="5">
        <v>0.02685</v>
      </c>
      <c r="E47" s="5" t="s">
        <v>178</v>
      </c>
      <c r="F47" s="5" t="s">
        <v>31</v>
      </c>
      <c r="G47" s="5" t="s">
        <v>29</v>
      </c>
      <c r="H47" s="5" t="s">
        <v>29</v>
      </c>
      <c r="I47" s="5" t="s">
        <v>29</v>
      </c>
      <c r="J47" s="7"/>
      <c r="K47" s="6">
        <v>3.0</v>
      </c>
      <c r="L47" s="6">
        <v>45.0</v>
      </c>
      <c r="M47" s="6">
        <v>1.0</v>
      </c>
      <c r="N47" s="6">
        <v>5.0</v>
      </c>
      <c r="O47" s="6">
        <v>1.0</v>
      </c>
    </row>
    <row r="48">
      <c r="A48" s="4">
        <v>41822.0</v>
      </c>
      <c r="B48" s="5" t="s">
        <v>230</v>
      </c>
      <c r="C48" s="5" t="s">
        <v>231</v>
      </c>
      <c r="D48" s="5">
        <v>0.02498</v>
      </c>
      <c r="E48" s="5">
        <v>2.0</v>
      </c>
      <c r="F48" s="5" t="s">
        <v>31</v>
      </c>
      <c r="G48" s="5" t="s">
        <v>29</v>
      </c>
      <c r="H48" s="5" t="s">
        <v>29</v>
      </c>
      <c r="I48" s="5" t="s">
        <v>29</v>
      </c>
      <c r="J48" s="7"/>
      <c r="K48" s="6">
        <v>3.0</v>
      </c>
      <c r="L48" s="6">
        <v>5.0</v>
      </c>
      <c r="M48" s="6">
        <v>9.0</v>
      </c>
      <c r="N48" s="6">
        <v>4.0</v>
      </c>
      <c r="O48" s="6">
        <v>1.0</v>
      </c>
      <c r="P48" s="6" t="s">
        <v>232</v>
      </c>
    </row>
    <row r="49">
      <c r="A49" s="4">
        <v>41822.0</v>
      </c>
      <c r="B49" s="5" t="s">
        <v>233</v>
      </c>
      <c r="C49" s="5" t="s">
        <v>234</v>
      </c>
      <c r="D49" s="5">
        <v>0.01904</v>
      </c>
      <c r="E49" s="5">
        <v>2.0</v>
      </c>
      <c r="F49" s="5" t="s">
        <v>31</v>
      </c>
      <c r="G49" s="5" t="s">
        <v>29</v>
      </c>
      <c r="H49" s="5" t="s">
        <v>29</v>
      </c>
      <c r="I49" s="5" t="s">
        <v>29</v>
      </c>
      <c r="J49" s="7"/>
      <c r="K49" s="6">
        <v>3.0</v>
      </c>
      <c r="L49" s="6">
        <v>1.0</v>
      </c>
      <c r="M49" s="6">
        <v>9.0</v>
      </c>
      <c r="N49" s="6">
        <v>2.0</v>
      </c>
      <c r="O49" s="6">
        <v>1.0</v>
      </c>
      <c r="P49" s="6" t="s">
        <v>232</v>
      </c>
    </row>
    <row r="50">
      <c r="A50" s="4">
        <v>41822.0</v>
      </c>
      <c r="B50" s="5" t="s">
        <v>235</v>
      </c>
      <c r="C50" s="5" t="s">
        <v>234</v>
      </c>
      <c r="D50" s="5">
        <v>0.01909</v>
      </c>
      <c r="E50" s="5">
        <v>2.0</v>
      </c>
      <c r="F50" s="5" t="s">
        <v>31</v>
      </c>
      <c r="G50" s="5" t="s">
        <v>29</v>
      </c>
      <c r="H50" s="5" t="s">
        <v>29</v>
      </c>
      <c r="I50" s="5" t="s">
        <v>29</v>
      </c>
      <c r="J50" s="7"/>
      <c r="K50" s="6">
        <v>3.0</v>
      </c>
      <c r="L50" s="6">
        <v>1.0</v>
      </c>
      <c r="M50" s="6">
        <v>9.0</v>
      </c>
      <c r="N50" s="6">
        <v>2.0</v>
      </c>
      <c r="O50" s="6">
        <v>1.0</v>
      </c>
      <c r="P50" s="6" t="s">
        <v>232</v>
      </c>
    </row>
    <row r="51">
      <c r="A51" s="4">
        <v>41822.0</v>
      </c>
      <c r="B51" s="5" t="s">
        <v>236</v>
      </c>
      <c r="C51" s="5" t="s">
        <v>237</v>
      </c>
      <c r="D51" s="5">
        <v>0.0212</v>
      </c>
      <c r="E51" s="5">
        <v>2.0</v>
      </c>
      <c r="F51" s="5" t="s">
        <v>31</v>
      </c>
      <c r="G51" s="5" t="s">
        <v>29</v>
      </c>
      <c r="H51" s="5" t="s">
        <v>29</v>
      </c>
      <c r="I51" s="5" t="s">
        <v>29</v>
      </c>
      <c r="J51" s="7"/>
      <c r="K51" s="6">
        <v>3.0</v>
      </c>
      <c r="L51" s="6">
        <v>29.0</v>
      </c>
      <c r="M51" s="6">
        <v>9.0</v>
      </c>
      <c r="N51" s="6">
        <v>3.0</v>
      </c>
      <c r="O51" s="6">
        <v>1.0</v>
      </c>
      <c r="P51" s="6" t="s">
        <v>232</v>
      </c>
    </row>
    <row r="52">
      <c r="A52" s="4">
        <v>41822.0</v>
      </c>
      <c r="B52" s="5" t="s">
        <v>238</v>
      </c>
      <c r="C52" s="5" t="s">
        <v>237</v>
      </c>
      <c r="D52" s="5">
        <v>0.02177</v>
      </c>
      <c r="E52" s="5">
        <v>2.0</v>
      </c>
      <c r="F52" s="5" t="s">
        <v>31</v>
      </c>
      <c r="G52" s="5" t="s">
        <v>29</v>
      </c>
      <c r="H52" s="5" t="s">
        <v>29</v>
      </c>
      <c r="I52" s="5" t="s">
        <v>29</v>
      </c>
      <c r="J52" s="7"/>
      <c r="K52" s="6">
        <v>3.0</v>
      </c>
      <c r="L52" s="6">
        <v>29.0</v>
      </c>
      <c r="M52" s="6">
        <v>9.0</v>
      </c>
      <c r="N52" s="6">
        <v>3.0</v>
      </c>
      <c r="O52" s="6">
        <v>1.0</v>
      </c>
      <c r="P52" s="6" t="s">
        <v>232</v>
      </c>
    </row>
    <row r="53">
      <c r="A53" s="4">
        <v>41822.0</v>
      </c>
      <c r="B53" s="5" t="s">
        <v>239</v>
      </c>
      <c r="C53" s="5" t="s">
        <v>240</v>
      </c>
      <c r="D53" s="5">
        <v>0.02313</v>
      </c>
      <c r="E53" s="5">
        <v>2.0</v>
      </c>
      <c r="F53" s="5" t="s">
        <v>31</v>
      </c>
      <c r="G53" s="5" t="s">
        <v>29</v>
      </c>
      <c r="H53" s="5" t="s">
        <v>29</v>
      </c>
      <c r="I53" s="5" t="s">
        <v>29</v>
      </c>
      <c r="J53" s="7"/>
      <c r="K53" s="6">
        <v>3.0</v>
      </c>
      <c r="L53" s="6">
        <v>24.0</v>
      </c>
      <c r="M53" s="6">
        <v>9.0</v>
      </c>
      <c r="N53" s="6">
        <v>4.0</v>
      </c>
      <c r="O53" s="6">
        <v>1.0</v>
      </c>
      <c r="P53" s="6" t="s">
        <v>232</v>
      </c>
    </row>
    <row r="54">
      <c r="A54" s="4">
        <v>41822.0</v>
      </c>
      <c r="B54" s="5" t="s">
        <v>241</v>
      </c>
      <c r="C54" s="5" t="s">
        <v>242</v>
      </c>
      <c r="D54" s="5">
        <v>0.04064</v>
      </c>
      <c r="E54" s="5">
        <v>2.0</v>
      </c>
      <c r="F54" s="5" t="s">
        <v>31</v>
      </c>
      <c r="G54" s="5" t="s">
        <v>29</v>
      </c>
      <c r="H54" s="5" t="s">
        <v>36</v>
      </c>
      <c r="I54" s="5" t="s">
        <v>29</v>
      </c>
      <c r="J54" s="5" t="s">
        <v>137</v>
      </c>
      <c r="K54" s="6">
        <v>3.0</v>
      </c>
      <c r="L54" s="6">
        <v>47.0</v>
      </c>
      <c r="M54" s="6">
        <v>12.0</v>
      </c>
      <c r="N54" s="6">
        <v>3.0</v>
      </c>
      <c r="O54" s="6">
        <v>1.0</v>
      </c>
    </row>
    <row r="55">
      <c r="A55" s="4">
        <v>41822.0</v>
      </c>
      <c r="B55" s="5" t="s">
        <v>243</v>
      </c>
      <c r="C55" s="5" t="s">
        <v>244</v>
      </c>
      <c r="D55" s="5">
        <v>0.0359</v>
      </c>
      <c r="E55" s="5">
        <v>2.0</v>
      </c>
      <c r="F55" s="5" t="s">
        <v>31</v>
      </c>
      <c r="G55" s="5" t="s">
        <v>29</v>
      </c>
      <c r="H55" s="5" t="s">
        <v>29</v>
      </c>
      <c r="I55" s="5" t="s">
        <v>29</v>
      </c>
      <c r="J55" s="5" t="s">
        <v>137</v>
      </c>
      <c r="K55" s="6">
        <v>4.0</v>
      </c>
      <c r="L55" s="6">
        <v>25.0</v>
      </c>
      <c r="M55" s="6">
        <v>5.0</v>
      </c>
      <c r="N55" s="6">
        <v>4.0</v>
      </c>
      <c r="O55" s="6">
        <v>1.0</v>
      </c>
    </row>
    <row r="56">
      <c r="A56" s="4">
        <v>41822.0</v>
      </c>
      <c r="B56" s="5" t="s">
        <v>245</v>
      </c>
      <c r="C56" s="5" t="s">
        <v>246</v>
      </c>
      <c r="D56" s="5">
        <v>0.03087</v>
      </c>
      <c r="E56" s="5">
        <v>2.0</v>
      </c>
      <c r="F56" s="5" t="s">
        <v>31</v>
      </c>
      <c r="G56" s="5" t="s">
        <v>29</v>
      </c>
      <c r="H56" s="5" t="s">
        <v>29</v>
      </c>
      <c r="I56" s="5" t="s">
        <v>29</v>
      </c>
      <c r="J56" s="5" t="s">
        <v>247</v>
      </c>
      <c r="K56" s="6">
        <v>4.0</v>
      </c>
      <c r="L56" s="6">
        <v>66.0</v>
      </c>
      <c r="M56" s="6">
        <v>4.0</v>
      </c>
      <c r="N56" s="6">
        <v>2.0</v>
      </c>
      <c r="O56" s="6">
        <v>1.0</v>
      </c>
    </row>
    <row r="57">
      <c r="A57" s="4">
        <v>41822.0</v>
      </c>
      <c r="B57" s="5" t="s">
        <v>248</v>
      </c>
      <c r="C57" s="5" t="s">
        <v>249</v>
      </c>
      <c r="D57" s="5">
        <v>0.03263</v>
      </c>
      <c r="E57" s="5">
        <v>2.0</v>
      </c>
      <c r="F57" s="5" t="s">
        <v>31</v>
      </c>
      <c r="G57" s="5" t="s">
        <v>29</v>
      </c>
      <c r="H57" s="5" t="s">
        <v>29</v>
      </c>
      <c r="I57" s="5" t="s">
        <v>29</v>
      </c>
      <c r="J57" s="7"/>
      <c r="K57" s="6">
        <v>4.0</v>
      </c>
      <c r="L57" s="6">
        <v>10.0</v>
      </c>
      <c r="M57" s="6">
        <v>8.0</v>
      </c>
      <c r="N57" s="6">
        <v>3.0</v>
      </c>
      <c r="O57" s="6">
        <v>1.0</v>
      </c>
    </row>
    <row r="58">
      <c r="A58" s="4">
        <v>41822.0</v>
      </c>
      <c r="B58" s="5" t="s">
        <v>250</v>
      </c>
      <c r="C58" s="5" t="s">
        <v>251</v>
      </c>
      <c r="D58" s="5">
        <v>0.03029</v>
      </c>
      <c r="E58" s="5">
        <v>2.0</v>
      </c>
      <c r="F58" s="5" t="s">
        <v>31</v>
      </c>
      <c r="G58" s="5" t="s">
        <v>29</v>
      </c>
      <c r="H58" s="5" t="s">
        <v>29</v>
      </c>
      <c r="I58" s="5" t="s">
        <v>29</v>
      </c>
      <c r="J58" s="5" t="s">
        <v>137</v>
      </c>
      <c r="K58" s="6">
        <v>4.0</v>
      </c>
      <c r="L58" s="6">
        <v>10.0</v>
      </c>
      <c r="M58" s="6">
        <v>9.0</v>
      </c>
      <c r="N58" s="6">
        <v>1.0</v>
      </c>
      <c r="O58" s="6">
        <v>1.0</v>
      </c>
      <c r="P58" s="6" t="s">
        <v>232</v>
      </c>
    </row>
    <row r="59">
      <c r="A59" s="4">
        <v>41822.0</v>
      </c>
      <c r="B59" s="5" t="s">
        <v>252</v>
      </c>
      <c r="C59" s="5" t="s">
        <v>253</v>
      </c>
      <c r="D59" s="5">
        <v>0.03105</v>
      </c>
      <c r="E59" s="5" t="s">
        <v>254</v>
      </c>
      <c r="F59" s="5" t="s">
        <v>31</v>
      </c>
      <c r="G59" s="5" t="s">
        <v>29</v>
      </c>
      <c r="H59" s="5" t="s">
        <v>29</v>
      </c>
      <c r="I59" s="5" t="s">
        <v>29</v>
      </c>
      <c r="J59" s="7"/>
      <c r="K59" s="6">
        <v>4.0</v>
      </c>
      <c r="L59" s="6">
        <v>91.0</v>
      </c>
      <c r="M59" s="6">
        <v>71.0</v>
      </c>
      <c r="O59" s="6">
        <v>1.0</v>
      </c>
    </row>
    <row r="60">
      <c r="A60" s="4">
        <v>41822.0</v>
      </c>
      <c r="B60" s="5" t="s">
        <v>255</v>
      </c>
      <c r="C60" s="5" t="s">
        <v>256</v>
      </c>
      <c r="D60" s="5">
        <v>0.04087</v>
      </c>
      <c r="E60" s="5">
        <v>2.0</v>
      </c>
      <c r="F60" s="5" t="s">
        <v>31</v>
      </c>
      <c r="G60" s="5" t="s">
        <v>29</v>
      </c>
      <c r="H60" s="5" t="s">
        <v>29</v>
      </c>
      <c r="I60" s="5" t="s">
        <v>29</v>
      </c>
      <c r="J60" s="7"/>
      <c r="K60" s="6">
        <v>4.0</v>
      </c>
      <c r="L60" s="6">
        <v>77.0</v>
      </c>
      <c r="M60" s="6">
        <v>1.0</v>
      </c>
      <c r="N60" s="6">
        <v>2.0</v>
      </c>
      <c r="O60" s="6">
        <v>1.0</v>
      </c>
    </row>
    <row r="61">
      <c r="A61" s="4">
        <v>41822.0</v>
      </c>
      <c r="B61" s="5" t="s">
        <v>257</v>
      </c>
      <c r="C61" s="5" t="s">
        <v>258</v>
      </c>
      <c r="D61" s="5">
        <v>0.0457</v>
      </c>
      <c r="E61" s="5">
        <v>2.0</v>
      </c>
      <c r="F61" s="5" t="s">
        <v>31</v>
      </c>
      <c r="G61" s="5" t="s">
        <v>29</v>
      </c>
      <c r="H61" s="5" t="s">
        <v>29</v>
      </c>
      <c r="I61" s="5" t="s">
        <v>29</v>
      </c>
      <c r="J61" s="7"/>
      <c r="K61" s="6">
        <v>4.0</v>
      </c>
      <c r="L61" s="6">
        <v>3.0</v>
      </c>
      <c r="M61" s="6">
        <v>4.0</v>
      </c>
      <c r="N61" s="6">
        <v>5.0</v>
      </c>
      <c r="O61" s="6">
        <v>1.0</v>
      </c>
    </row>
    <row r="62">
      <c r="A62" s="4">
        <v>41822.0</v>
      </c>
      <c r="B62" s="5" t="s">
        <v>259</v>
      </c>
      <c r="C62" s="5" t="s">
        <v>260</v>
      </c>
      <c r="D62" s="5">
        <v>0.03376</v>
      </c>
      <c r="E62" s="5">
        <v>2.0</v>
      </c>
      <c r="F62" s="5" t="s">
        <v>31</v>
      </c>
      <c r="G62" s="5" t="s">
        <v>29</v>
      </c>
      <c r="H62" s="5" t="s">
        <v>29</v>
      </c>
      <c r="I62" s="5" t="s">
        <v>29</v>
      </c>
      <c r="J62" s="7"/>
      <c r="K62" s="6">
        <v>4.0</v>
      </c>
      <c r="L62" s="6">
        <v>20.0</v>
      </c>
      <c r="M62" s="6">
        <v>4.0</v>
      </c>
      <c r="N62" s="6">
        <v>4.0</v>
      </c>
      <c r="O62" s="6">
        <v>1.0</v>
      </c>
    </row>
    <row r="63">
      <c r="A63" s="4">
        <v>41822.0</v>
      </c>
      <c r="B63" s="5" t="s">
        <v>261</v>
      </c>
      <c r="C63" s="5" t="s">
        <v>262</v>
      </c>
      <c r="D63" s="5">
        <v>0.05241</v>
      </c>
      <c r="E63" s="5">
        <v>2.0</v>
      </c>
      <c r="F63" s="5" t="s">
        <v>31</v>
      </c>
      <c r="G63" s="5" t="s">
        <v>29</v>
      </c>
      <c r="H63" s="5" t="s">
        <v>29</v>
      </c>
      <c r="I63" s="5" t="s">
        <v>29</v>
      </c>
      <c r="J63" s="7"/>
      <c r="K63" s="6">
        <v>4.0</v>
      </c>
      <c r="L63" s="6">
        <v>100.0</v>
      </c>
      <c r="M63" s="6">
        <v>4.0</v>
      </c>
      <c r="N63" s="6">
        <v>3.0</v>
      </c>
      <c r="O63" s="6">
        <v>1.0</v>
      </c>
    </row>
    <row r="64">
      <c r="A64" s="4">
        <v>41822.0</v>
      </c>
      <c r="B64" s="5" t="s">
        <v>263</v>
      </c>
      <c r="C64" s="5" t="s">
        <v>264</v>
      </c>
      <c r="D64" s="5">
        <v>0.04229</v>
      </c>
      <c r="E64" s="5">
        <v>2.0</v>
      </c>
      <c r="F64" s="5" t="s">
        <v>31</v>
      </c>
      <c r="G64" s="5" t="s">
        <v>36</v>
      </c>
      <c r="H64" s="5" t="s">
        <v>29</v>
      </c>
      <c r="I64" s="5" t="s">
        <v>29</v>
      </c>
      <c r="J64" s="7"/>
      <c r="K64" s="6">
        <v>4.0</v>
      </c>
      <c r="L64" s="6">
        <v>70.0</v>
      </c>
      <c r="M64" s="6">
        <v>15.0</v>
      </c>
      <c r="N64" s="6">
        <v>2.0</v>
      </c>
      <c r="O64" s="6">
        <v>1.0</v>
      </c>
    </row>
    <row r="65">
      <c r="A65" s="4">
        <v>41822.0</v>
      </c>
      <c r="B65" s="5" t="s">
        <v>265</v>
      </c>
      <c r="C65" s="5" t="s">
        <v>266</v>
      </c>
      <c r="D65" s="5">
        <v>0.02796</v>
      </c>
      <c r="E65" s="5" t="s">
        <v>267</v>
      </c>
      <c r="F65" s="5" t="s">
        <v>31</v>
      </c>
      <c r="G65" s="5" t="s">
        <v>29</v>
      </c>
      <c r="H65" s="5" t="s">
        <v>29</v>
      </c>
      <c r="I65" s="5" t="s">
        <v>29</v>
      </c>
      <c r="J65" s="7"/>
      <c r="K65" s="6">
        <v>4.0</v>
      </c>
      <c r="L65" s="6">
        <v>47.0</v>
      </c>
      <c r="M65" s="6">
        <v>1.0</v>
      </c>
      <c r="N65" s="6">
        <v>4.0</v>
      </c>
      <c r="O65" s="6">
        <v>1.0</v>
      </c>
    </row>
    <row r="66">
      <c r="A66" s="4">
        <v>41822.0</v>
      </c>
      <c r="B66" s="5" t="s">
        <v>268</v>
      </c>
      <c r="C66" s="5" t="s">
        <v>269</v>
      </c>
      <c r="D66" s="5">
        <v>0.02239</v>
      </c>
      <c r="E66" s="5">
        <v>2.0</v>
      </c>
      <c r="F66" s="5" t="s">
        <v>31</v>
      </c>
      <c r="G66" s="5" t="s">
        <v>29</v>
      </c>
      <c r="H66" s="5" t="s">
        <v>29</v>
      </c>
      <c r="I66" s="5" t="s">
        <v>29</v>
      </c>
      <c r="J66" s="7"/>
      <c r="K66" s="6">
        <v>4.0</v>
      </c>
      <c r="L66" s="6">
        <v>50.0</v>
      </c>
      <c r="M66" s="6">
        <v>9.0</v>
      </c>
      <c r="N66" s="6">
        <v>4.0</v>
      </c>
      <c r="O66" s="6">
        <v>1.0</v>
      </c>
      <c r="P66" s="6" t="s">
        <v>232</v>
      </c>
    </row>
    <row r="67">
      <c r="A67" s="4">
        <v>41822.0</v>
      </c>
      <c r="B67" s="5" t="s">
        <v>270</v>
      </c>
      <c r="C67" s="5" t="s">
        <v>271</v>
      </c>
      <c r="D67" s="5">
        <v>0.02513</v>
      </c>
      <c r="E67" s="5" t="s">
        <v>224</v>
      </c>
      <c r="F67" s="5" t="s">
        <v>31</v>
      </c>
      <c r="G67" s="5" t="s">
        <v>29</v>
      </c>
      <c r="H67" s="5" t="s">
        <v>29</v>
      </c>
      <c r="I67" s="5" t="s">
        <v>29</v>
      </c>
      <c r="J67" s="5" t="s">
        <v>272</v>
      </c>
      <c r="K67" s="6">
        <v>4.0</v>
      </c>
      <c r="L67" s="6">
        <v>94.0</v>
      </c>
      <c r="M67" s="6">
        <v>1.0</v>
      </c>
      <c r="N67" s="6">
        <v>3.0</v>
      </c>
      <c r="O67" s="6">
        <v>1.0</v>
      </c>
    </row>
    <row r="68">
      <c r="A68" s="4">
        <v>41822.0</v>
      </c>
      <c r="B68" s="5" t="s">
        <v>273</v>
      </c>
      <c r="C68" s="5" t="s">
        <v>274</v>
      </c>
      <c r="D68" s="5">
        <v>0.02425</v>
      </c>
      <c r="E68" s="5" t="s">
        <v>275</v>
      </c>
      <c r="F68" s="5" t="s">
        <v>31</v>
      </c>
      <c r="G68" s="5" t="s">
        <v>29</v>
      </c>
      <c r="H68" s="5" t="s">
        <v>29</v>
      </c>
      <c r="I68" s="5" t="s">
        <v>29</v>
      </c>
      <c r="J68" s="7"/>
      <c r="K68" s="6">
        <v>4.0</v>
      </c>
      <c r="L68" s="6">
        <v>49.0</v>
      </c>
      <c r="M68" s="6">
        <v>1.0</v>
      </c>
      <c r="N68" s="6">
        <v>5.0</v>
      </c>
      <c r="O68" s="6">
        <v>1.0</v>
      </c>
    </row>
    <row r="69">
      <c r="A69" s="4">
        <v>41822.0</v>
      </c>
      <c r="B69" s="5" t="s">
        <v>276</v>
      </c>
      <c r="C69" s="5" t="s">
        <v>277</v>
      </c>
      <c r="D69" s="5">
        <v>0.03576</v>
      </c>
      <c r="E69" s="5">
        <v>2.0</v>
      </c>
      <c r="F69" s="5" t="s">
        <v>31</v>
      </c>
      <c r="G69" s="5" t="s">
        <v>29</v>
      </c>
      <c r="H69" s="5" t="s">
        <v>29</v>
      </c>
      <c r="I69" s="5" t="s">
        <v>29</v>
      </c>
      <c r="J69" s="7"/>
      <c r="K69" s="6">
        <v>4.0</v>
      </c>
      <c r="L69" s="6">
        <v>55.0</v>
      </c>
      <c r="M69" s="6">
        <v>7.0</v>
      </c>
      <c r="N69" s="6">
        <v>4.0</v>
      </c>
      <c r="O69" s="6">
        <v>1.0</v>
      </c>
    </row>
    <row r="70">
      <c r="A70" s="4">
        <v>41822.0</v>
      </c>
      <c r="B70" s="5" t="s">
        <v>278</v>
      </c>
      <c r="C70" s="5" t="s">
        <v>277</v>
      </c>
      <c r="D70" s="5">
        <v>0.03917</v>
      </c>
      <c r="E70" s="5" t="s">
        <v>224</v>
      </c>
      <c r="F70" s="5" t="s">
        <v>31</v>
      </c>
      <c r="G70" s="5" t="s">
        <v>29</v>
      </c>
      <c r="H70" s="5" t="s">
        <v>29</v>
      </c>
      <c r="I70" s="5" t="s">
        <v>29</v>
      </c>
      <c r="J70" s="7"/>
      <c r="K70" s="6">
        <v>4.0</v>
      </c>
      <c r="L70" s="6">
        <v>55.0</v>
      </c>
      <c r="M70" s="6">
        <v>7.0</v>
      </c>
      <c r="N70" s="6">
        <v>4.0</v>
      </c>
      <c r="O70" s="6">
        <v>1.0</v>
      </c>
    </row>
    <row r="71">
      <c r="A71" s="4">
        <v>41822.0</v>
      </c>
      <c r="B71" s="5" t="s">
        <v>279</v>
      </c>
      <c r="C71" s="5" t="s">
        <v>280</v>
      </c>
      <c r="D71" s="5">
        <v>0.02753</v>
      </c>
      <c r="E71" s="5" t="s">
        <v>224</v>
      </c>
      <c r="F71" s="5" t="s">
        <v>31</v>
      </c>
      <c r="G71" s="5" t="s">
        <v>29</v>
      </c>
      <c r="H71" s="5" t="s">
        <v>29</v>
      </c>
      <c r="I71" s="5" t="s">
        <v>29</v>
      </c>
      <c r="J71" s="7"/>
      <c r="K71" s="6">
        <v>4.0</v>
      </c>
      <c r="L71" s="6">
        <v>45.0</v>
      </c>
      <c r="M71" s="6">
        <v>7.0</v>
      </c>
      <c r="N71" s="6">
        <v>5.0</v>
      </c>
      <c r="O71" s="6">
        <v>1.0</v>
      </c>
    </row>
    <row r="72">
      <c r="A72" s="4">
        <v>41822.0</v>
      </c>
      <c r="B72" s="5" t="s">
        <v>281</v>
      </c>
      <c r="C72" s="5" t="s">
        <v>282</v>
      </c>
      <c r="D72" s="5">
        <v>0.0356</v>
      </c>
      <c r="E72" s="5">
        <v>2.0</v>
      </c>
      <c r="F72" s="5" t="s">
        <v>31</v>
      </c>
      <c r="G72" s="5" t="s">
        <v>36</v>
      </c>
      <c r="H72" s="5"/>
      <c r="I72" s="5"/>
      <c r="J72" s="5" t="s">
        <v>137</v>
      </c>
      <c r="K72" s="6">
        <v>4.0</v>
      </c>
      <c r="L72" s="6">
        <v>91.0</v>
      </c>
      <c r="M72" s="6">
        <v>8.0</v>
      </c>
      <c r="N72" s="6">
        <v>1.0</v>
      </c>
      <c r="O72" s="6">
        <v>1.0</v>
      </c>
    </row>
    <row r="73">
      <c r="A73" s="4">
        <v>41822.0</v>
      </c>
      <c r="B73" s="5" t="s">
        <v>283</v>
      </c>
      <c r="C73" s="5" t="s">
        <v>282</v>
      </c>
      <c r="D73" s="5">
        <v>0.03112</v>
      </c>
      <c r="E73" s="5">
        <v>2.0</v>
      </c>
      <c r="F73" s="5" t="s">
        <v>31</v>
      </c>
      <c r="G73" s="5" t="s">
        <v>36</v>
      </c>
      <c r="H73" s="5"/>
      <c r="I73" s="5"/>
      <c r="J73" s="5" t="s">
        <v>137</v>
      </c>
      <c r="K73" s="6">
        <v>4.0</v>
      </c>
      <c r="L73" s="6">
        <v>91.0</v>
      </c>
      <c r="M73" s="6">
        <v>8.0</v>
      </c>
      <c r="N73" s="6">
        <v>1.0</v>
      </c>
      <c r="O73" s="6">
        <v>1.0</v>
      </c>
    </row>
    <row r="74">
      <c r="A74" s="4">
        <v>41823.0</v>
      </c>
      <c r="B74" s="5" t="s">
        <v>284</v>
      </c>
      <c r="C74" s="5" t="s">
        <v>285</v>
      </c>
      <c r="D74" s="5">
        <v>0.02842</v>
      </c>
      <c r="E74" s="5">
        <v>2.0</v>
      </c>
      <c r="F74" s="5" t="s">
        <v>31</v>
      </c>
      <c r="G74" s="5" t="s">
        <v>29</v>
      </c>
      <c r="H74" s="5" t="s">
        <v>36</v>
      </c>
      <c r="I74" s="5" t="s">
        <v>29</v>
      </c>
      <c r="J74" s="5" t="s">
        <v>72</v>
      </c>
      <c r="K74" s="6">
        <v>4.0</v>
      </c>
      <c r="L74" s="6">
        <v>10.0</v>
      </c>
      <c r="M74" s="6">
        <v>12.0</v>
      </c>
      <c r="N74" s="6">
        <v>1.0</v>
      </c>
      <c r="O74" s="6">
        <v>1.0</v>
      </c>
    </row>
    <row r="75">
      <c r="A75" s="4">
        <v>41823.0</v>
      </c>
      <c r="B75" s="5" t="s">
        <v>286</v>
      </c>
      <c r="C75" s="5" t="s">
        <v>285</v>
      </c>
      <c r="D75" s="5">
        <v>0.03233</v>
      </c>
      <c r="E75" s="5">
        <v>2.0</v>
      </c>
      <c r="F75" s="5" t="s">
        <v>31</v>
      </c>
      <c r="G75" s="5" t="s">
        <v>29</v>
      </c>
      <c r="H75" s="5" t="s">
        <v>36</v>
      </c>
      <c r="I75" s="5" t="s">
        <v>29</v>
      </c>
      <c r="J75" s="5" t="s">
        <v>72</v>
      </c>
      <c r="K75" s="6">
        <v>4.0</v>
      </c>
      <c r="L75" s="6">
        <v>10.0</v>
      </c>
      <c r="M75" s="6">
        <v>12.0</v>
      </c>
      <c r="N75" s="6">
        <v>1.0</v>
      </c>
      <c r="O75" s="6">
        <v>1.0</v>
      </c>
    </row>
    <row r="76">
      <c r="A76" s="4">
        <v>41823.0</v>
      </c>
      <c r="B76" s="5" t="s">
        <v>287</v>
      </c>
      <c r="C76" s="5" t="s">
        <v>288</v>
      </c>
      <c r="D76" s="5">
        <v>0.02459</v>
      </c>
      <c r="E76" s="5">
        <v>2.0</v>
      </c>
      <c r="F76" s="5" t="s">
        <v>31</v>
      </c>
      <c r="G76" s="5" t="s">
        <v>29</v>
      </c>
      <c r="H76" s="5" t="s">
        <v>29</v>
      </c>
      <c r="I76" s="5" t="s">
        <v>29</v>
      </c>
      <c r="J76" s="7"/>
      <c r="K76" s="6">
        <v>4.0</v>
      </c>
      <c r="L76" s="6">
        <v>1.0</v>
      </c>
      <c r="M76" s="6">
        <v>9.0</v>
      </c>
      <c r="N76" s="6">
        <v>1.0</v>
      </c>
      <c r="O76" s="6">
        <v>1.0</v>
      </c>
      <c r="P76" s="6" t="s">
        <v>232</v>
      </c>
    </row>
    <row r="77">
      <c r="A77" s="4">
        <v>41823.0</v>
      </c>
      <c r="B77" s="5" t="s">
        <v>289</v>
      </c>
      <c r="C77" s="5" t="s">
        <v>288</v>
      </c>
      <c r="D77" s="5">
        <v>0.02293</v>
      </c>
      <c r="E77" s="5">
        <v>2.0</v>
      </c>
      <c r="F77" s="5" t="s">
        <v>31</v>
      </c>
      <c r="G77" s="5" t="s">
        <v>29</v>
      </c>
      <c r="H77" s="5" t="s">
        <v>29</v>
      </c>
      <c r="I77" s="5" t="s">
        <v>29</v>
      </c>
      <c r="J77" s="7"/>
      <c r="K77" s="6">
        <v>4.0</v>
      </c>
      <c r="L77" s="6">
        <v>1.0</v>
      </c>
      <c r="M77" s="6">
        <v>9.0</v>
      </c>
      <c r="N77" s="6">
        <v>1.0</v>
      </c>
      <c r="O77" s="6">
        <v>1.0</v>
      </c>
      <c r="P77" s="6" t="s">
        <v>232</v>
      </c>
    </row>
    <row r="78">
      <c r="A78" s="4">
        <v>41823.0</v>
      </c>
      <c r="B78" s="5" t="s">
        <v>290</v>
      </c>
      <c r="C78" s="5" t="s">
        <v>291</v>
      </c>
      <c r="D78" s="5">
        <v>0.03402</v>
      </c>
      <c r="E78" s="5">
        <v>2.0</v>
      </c>
      <c r="F78" s="5" t="s">
        <v>31</v>
      </c>
      <c r="G78" s="5" t="s">
        <v>29</v>
      </c>
      <c r="H78" s="5" t="s">
        <v>29</v>
      </c>
      <c r="I78" s="5" t="s">
        <v>29</v>
      </c>
      <c r="J78" s="5" t="s">
        <v>47</v>
      </c>
      <c r="K78" s="6">
        <v>4.0</v>
      </c>
      <c r="L78" s="6">
        <v>1.0</v>
      </c>
      <c r="M78" s="6">
        <v>8.0</v>
      </c>
      <c r="N78" s="6">
        <v>2.0</v>
      </c>
      <c r="O78" s="6">
        <v>1.0</v>
      </c>
    </row>
    <row r="79">
      <c r="A79" s="4">
        <v>41823.0</v>
      </c>
      <c r="B79" s="5" t="s">
        <v>292</v>
      </c>
      <c r="C79" s="5" t="s">
        <v>291</v>
      </c>
      <c r="D79" s="5">
        <v>0.03701</v>
      </c>
      <c r="E79" s="5">
        <v>2.0</v>
      </c>
      <c r="F79" s="5" t="s">
        <v>31</v>
      </c>
      <c r="G79" s="5" t="s">
        <v>29</v>
      </c>
      <c r="H79" s="5" t="s">
        <v>29</v>
      </c>
      <c r="I79" s="5" t="s">
        <v>29</v>
      </c>
      <c r="J79" s="5" t="s">
        <v>47</v>
      </c>
      <c r="K79" s="6">
        <v>4.0</v>
      </c>
      <c r="L79" s="6">
        <v>1.0</v>
      </c>
      <c r="M79" s="6">
        <v>8.0</v>
      </c>
      <c r="N79" s="6">
        <v>2.0</v>
      </c>
      <c r="O79" s="6">
        <v>1.0</v>
      </c>
    </row>
    <row r="80">
      <c r="A80" s="4">
        <v>41823.0</v>
      </c>
      <c r="B80" s="5" t="s">
        <v>293</v>
      </c>
      <c r="C80" s="5" t="s">
        <v>294</v>
      </c>
      <c r="D80" s="5">
        <v>0.03276</v>
      </c>
      <c r="E80" s="5">
        <v>2.0</v>
      </c>
      <c r="F80" s="5" t="s">
        <v>31</v>
      </c>
      <c r="G80" s="5" t="s">
        <v>29</v>
      </c>
      <c r="H80" s="5" t="s">
        <v>36</v>
      </c>
      <c r="I80" s="5" t="s">
        <v>29</v>
      </c>
      <c r="J80" s="5" t="s">
        <v>137</v>
      </c>
      <c r="K80" s="6">
        <v>4.0</v>
      </c>
      <c r="L80" s="6">
        <v>36.0</v>
      </c>
      <c r="M80" s="6">
        <v>5.0</v>
      </c>
      <c r="N80" s="6">
        <v>2.0</v>
      </c>
      <c r="O80" s="6">
        <v>1.0</v>
      </c>
    </row>
    <row r="81">
      <c r="A81" s="4">
        <v>41823.0</v>
      </c>
      <c r="B81" s="5" t="s">
        <v>295</v>
      </c>
      <c r="C81" s="5" t="s">
        <v>296</v>
      </c>
      <c r="D81" s="5">
        <v>0.03763</v>
      </c>
      <c r="E81" s="5">
        <v>2.0</v>
      </c>
      <c r="F81" s="5" t="s">
        <v>31</v>
      </c>
      <c r="G81" s="5" t="s">
        <v>29</v>
      </c>
      <c r="H81" s="5" t="s">
        <v>29</v>
      </c>
      <c r="I81" s="5" t="s">
        <v>29</v>
      </c>
      <c r="J81" s="7"/>
      <c r="K81" s="6">
        <v>4.0</v>
      </c>
      <c r="L81" s="6">
        <v>25.0</v>
      </c>
      <c r="M81" s="6">
        <v>5.0</v>
      </c>
      <c r="N81" s="6">
        <v>1.0</v>
      </c>
      <c r="O81" s="6">
        <v>1.0</v>
      </c>
    </row>
    <row r="82">
      <c r="A82" s="4">
        <v>41823.0</v>
      </c>
      <c r="B82" s="5" t="s">
        <v>297</v>
      </c>
      <c r="C82" s="5" t="s">
        <v>298</v>
      </c>
      <c r="D82" s="5">
        <v>0.03737</v>
      </c>
      <c r="E82" s="5">
        <v>2.0</v>
      </c>
      <c r="F82" s="5" t="s">
        <v>31</v>
      </c>
      <c r="G82" s="5" t="s">
        <v>36</v>
      </c>
      <c r="H82" s="5" t="s">
        <v>36</v>
      </c>
      <c r="I82" s="5" t="s">
        <v>29</v>
      </c>
      <c r="J82" s="7"/>
      <c r="K82" s="6">
        <v>4.0</v>
      </c>
      <c r="L82" s="6">
        <v>61.0</v>
      </c>
      <c r="M82" s="6">
        <v>15.0</v>
      </c>
      <c r="N82" s="6">
        <v>5.0</v>
      </c>
      <c r="O82" s="6">
        <v>1.0</v>
      </c>
    </row>
    <row r="83">
      <c r="A83" s="4">
        <v>41823.0</v>
      </c>
      <c r="B83" s="5" t="s">
        <v>299</v>
      </c>
      <c r="C83" s="5" t="s">
        <v>300</v>
      </c>
      <c r="D83" s="5">
        <v>0.03797</v>
      </c>
      <c r="E83" s="5">
        <v>2.0</v>
      </c>
      <c r="F83" s="5" t="s">
        <v>31</v>
      </c>
      <c r="G83" s="5" t="s">
        <v>29</v>
      </c>
      <c r="H83" s="5" t="s">
        <v>29</v>
      </c>
      <c r="I83" s="5" t="s">
        <v>29</v>
      </c>
      <c r="J83" s="5" t="s">
        <v>137</v>
      </c>
      <c r="K83" s="6">
        <v>4.0</v>
      </c>
      <c r="L83" s="6">
        <v>1.0</v>
      </c>
      <c r="M83" s="6">
        <v>12.0</v>
      </c>
      <c r="N83" s="6">
        <v>1.0</v>
      </c>
      <c r="O83" s="6">
        <v>1.0</v>
      </c>
    </row>
    <row r="84">
      <c r="A84" s="4">
        <v>41823.0</v>
      </c>
      <c r="B84" s="5" t="s">
        <v>301</v>
      </c>
      <c r="C84" s="5" t="s">
        <v>300</v>
      </c>
      <c r="D84" s="5">
        <v>0.03102</v>
      </c>
      <c r="E84" s="5">
        <v>2.0</v>
      </c>
      <c r="F84" s="5" t="s">
        <v>31</v>
      </c>
      <c r="G84" s="5" t="s">
        <v>29</v>
      </c>
      <c r="H84" s="5" t="s">
        <v>29</v>
      </c>
      <c r="I84" s="5" t="s">
        <v>29</v>
      </c>
      <c r="J84" s="5" t="s">
        <v>137</v>
      </c>
      <c r="K84" s="6">
        <v>4.0</v>
      </c>
      <c r="L84" s="6">
        <v>1.0</v>
      </c>
      <c r="M84" s="6">
        <v>12.0</v>
      </c>
      <c r="N84" s="6">
        <v>1.0</v>
      </c>
      <c r="O84" s="6">
        <v>1.0</v>
      </c>
    </row>
    <row r="85">
      <c r="A85" s="4">
        <v>41823.0</v>
      </c>
      <c r="B85" s="5" t="s">
        <v>302</v>
      </c>
      <c r="C85" s="5" t="s">
        <v>303</v>
      </c>
      <c r="D85" s="5">
        <v>0.03098</v>
      </c>
      <c r="E85" s="5">
        <v>2.0</v>
      </c>
      <c r="F85" s="5" t="s">
        <v>31</v>
      </c>
      <c r="G85" s="5" t="s">
        <v>36</v>
      </c>
      <c r="H85" s="5" t="s">
        <v>29</v>
      </c>
      <c r="I85" s="5" t="s">
        <v>29</v>
      </c>
      <c r="J85" s="7"/>
      <c r="K85" s="6">
        <v>4.0</v>
      </c>
      <c r="L85" s="6">
        <v>1.0</v>
      </c>
      <c r="M85" s="6">
        <v>15.0</v>
      </c>
      <c r="N85" s="6">
        <v>3.0</v>
      </c>
      <c r="O85" s="6">
        <v>1.0</v>
      </c>
    </row>
    <row r="86">
      <c r="A86" s="4">
        <v>41823.0</v>
      </c>
      <c r="B86" s="5" t="s">
        <v>304</v>
      </c>
      <c r="C86" s="5" t="s">
        <v>303</v>
      </c>
      <c r="D86" s="5">
        <v>0.02901</v>
      </c>
      <c r="E86" s="5">
        <v>2.0</v>
      </c>
      <c r="F86" s="5" t="s">
        <v>31</v>
      </c>
      <c r="G86" s="5" t="s">
        <v>36</v>
      </c>
      <c r="H86" s="5" t="s">
        <v>29</v>
      </c>
      <c r="I86" s="5" t="s">
        <v>29</v>
      </c>
      <c r="J86" s="7"/>
      <c r="K86" s="6">
        <v>4.0</v>
      </c>
      <c r="L86" s="6">
        <v>1.0</v>
      </c>
      <c r="M86" s="6">
        <v>15.0</v>
      </c>
      <c r="N86" s="6">
        <v>3.0</v>
      </c>
      <c r="O86" s="6">
        <v>1.0</v>
      </c>
    </row>
    <row r="87">
      <c r="A87" s="4">
        <v>41823.0</v>
      </c>
      <c r="B87" s="5" t="s">
        <v>305</v>
      </c>
      <c r="C87" s="5" t="s">
        <v>306</v>
      </c>
      <c r="D87" s="5">
        <v>0.0338</v>
      </c>
      <c r="E87" s="5">
        <v>2.0</v>
      </c>
      <c r="F87" s="5" t="s">
        <v>31</v>
      </c>
      <c r="G87" s="5" t="s">
        <v>29</v>
      </c>
      <c r="H87" s="5" t="s">
        <v>29</v>
      </c>
      <c r="I87" s="5" t="s">
        <v>29</v>
      </c>
      <c r="J87" s="7"/>
      <c r="K87" s="6">
        <v>4.0</v>
      </c>
      <c r="L87" s="6">
        <v>91.0</v>
      </c>
      <c r="M87" s="6">
        <v>4.0</v>
      </c>
      <c r="N87" s="6">
        <v>1.0</v>
      </c>
      <c r="O87" s="6">
        <v>1.0</v>
      </c>
    </row>
    <row r="88">
      <c r="A88" s="4">
        <v>41823.0</v>
      </c>
      <c r="B88" s="5" t="s">
        <v>307</v>
      </c>
      <c r="C88" s="5" t="s">
        <v>308</v>
      </c>
      <c r="D88" s="5">
        <v>0.03526</v>
      </c>
      <c r="E88" s="5">
        <v>2.0</v>
      </c>
      <c r="F88" s="5" t="s">
        <v>31</v>
      </c>
      <c r="G88" s="5" t="s">
        <v>29</v>
      </c>
      <c r="H88" s="5" t="s">
        <v>29</v>
      </c>
      <c r="I88" s="5" t="s">
        <v>29</v>
      </c>
      <c r="J88" s="5" t="s">
        <v>137</v>
      </c>
      <c r="K88" s="6">
        <v>4.0</v>
      </c>
      <c r="L88" s="6">
        <v>31.0</v>
      </c>
      <c r="M88" s="6">
        <v>8.0</v>
      </c>
      <c r="N88" s="6">
        <v>5.0</v>
      </c>
      <c r="O88" s="6">
        <v>1.0</v>
      </c>
    </row>
    <row r="89">
      <c r="A89" s="4">
        <v>41823.0</v>
      </c>
      <c r="B89" s="5" t="s">
        <v>309</v>
      </c>
      <c r="C89" s="5" t="s">
        <v>310</v>
      </c>
      <c r="D89" s="5">
        <v>0.03657</v>
      </c>
      <c r="E89" s="5">
        <v>2.0</v>
      </c>
      <c r="F89" s="5" t="s">
        <v>31</v>
      </c>
      <c r="G89" s="5" t="s">
        <v>29</v>
      </c>
      <c r="H89" s="5" t="s">
        <v>29</v>
      </c>
      <c r="I89" s="5" t="s">
        <v>29</v>
      </c>
      <c r="J89" s="7"/>
      <c r="K89" s="6">
        <v>4.0</v>
      </c>
      <c r="L89" s="6">
        <v>33.0</v>
      </c>
      <c r="M89" s="6">
        <v>5.0</v>
      </c>
      <c r="N89" s="6">
        <v>3.0</v>
      </c>
      <c r="O89" s="6">
        <v>1.0</v>
      </c>
    </row>
    <row r="90">
      <c r="A90" s="4">
        <v>41823.0</v>
      </c>
      <c r="B90" s="5" t="s">
        <v>311</v>
      </c>
      <c r="C90" s="5" t="s">
        <v>312</v>
      </c>
      <c r="D90" s="5">
        <v>0.03247</v>
      </c>
      <c r="E90" s="5">
        <v>2.0</v>
      </c>
      <c r="F90" s="5" t="s">
        <v>31</v>
      </c>
      <c r="G90" s="5" t="s">
        <v>29</v>
      </c>
      <c r="H90" s="5" t="s">
        <v>29</v>
      </c>
      <c r="I90" s="5" t="s">
        <v>29</v>
      </c>
      <c r="J90" s="5" t="s">
        <v>137</v>
      </c>
      <c r="K90" s="6">
        <v>5.0</v>
      </c>
      <c r="L90" s="6">
        <v>28.0</v>
      </c>
      <c r="M90" s="6">
        <v>8.0</v>
      </c>
      <c r="N90" s="6">
        <v>5.0</v>
      </c>
      <c r="O90" s="6">
        <v>1.0</v>
      </c>
    </row>
    <row r="91">
      <c r="A91" s="4">
        <v>41823.0</v>
      </c>
      <c r="B91" s="5" t="s">
        <v>313</v>
      </c>
      <c r="C91" s="5" t="s">
        <v>314</v>
      </c>
      <c r="D91" s="5">
        <v>0.03659</v>
      </c>
      <c r="E91" s="5">
        <v>2.0</v>
      </c>
      <c r="F91" s="5" t="s">
        <v>31</v>
      </c>
      <c r="G91" s="5" t="s">
        <v>29</v>
      </c>
      <c r="H91" s="5" t="s">
        <v>36</v>
      </c>
      <c r="I91" s="5" t="s">
        <v>29</v>
      </c>
      <c r="J91" s="5" t="s">
        <v>137</v>
      </c>
      <c r="K91" s="6">
        <v>5.0</v>
      </c>
      <c r="L91" s="6">
        <v>50.0</v>
      </c>
      <c r="M91" s="6">
        <v>12.0</v>
      </c>
      <c r="N91" s="6">
        <v>3.0</v>
      </c>
      <c r="O91" s="6">
        <v>1.0</v>
      </c>
    </row>
    <row r="92">
      <c r="A92" s="4">
        <v>41823.0</v>
      </c>
      <c r="B92" s="5" t="s">
        <v>315</v>
      </c>
      <c r="C92" s="5" t="s">
        <v>316</v>
      </c>
      <c r="D92" s="5">
        <v>0.0487</v>
      </c>
      <c r="E92" s="5">
        <v>2.0</v>
      </c>
      <c r="F92" s="5" t="s">
        <v>31</v>
      </c>
      <c r="G92" s="5" t="s">
        <v>36</v>
      </c>
      <c r="H92" s="5" t="s">
        <v>29</v>
      </c>
      <c r="I92" s="5" t="s">
        <v>29</v>
      </c>
      <c r="J92" s="5" t="s">
        <v>137</v>
      </c>
      <c r="K92" s="6">
        <v>5.0</v>
      </c>
      <c r="L92" s="6">
        <v>92.0</v>
      </c>
      <c r="M92" s="6">
        <v>12.0</v>
      </c>
      <c r="N92" s="6">
        <v>4.0</v>
      </c>
      <c r="O92" s="6">
        <v>1.0</v>
      </c>
    </row>
    <row r="93">
      <c r="A93" s="4">
        <v>41823.0</v>
      </c>
      <c r="B93" s="5" t="s">
        <v>317</v>
      </c>
      <c r="C93" s="5" t="s">
        <v>318</v>
      </c>
      <c r="D93" s="5">
        <v>0.03868</v>
      </c>
      <c r="E93" s="5">
        <v>2.0</v>
      </c>
      <c r="F93" s="5" t="s">
        <v>31</v>
      </c>
      <c r="G93" s="5" t="s">
        <v>29</v>
      </c>
      <c r="H93" s="5" t="s">
        <v>36</v>
      </c>
      <c r="I93" s="5" t="s">
        <v>29</v>
      </c>
      <c r="J93" s="5" t="s">
        <v>319</v>
      </c>
      <c r="K93" s="6">
        <v>5.0</v>
      </c>
      <c r="L93" s="6">
        <v>9.0</v>
      </c>
      <c r="M93" s="6">
        <v>12.0</v>
      </c>
      <c r="N93" s="6">
        <v>5.0</v>
      </c>
      <c r="O93" s="6">
        <v>1.0</v>
      </c>
    </row>
    <row r="94">
      <c r="A94" s="4">
        <v>41823.0</v>
      </c>
      <c r="B94" s="5" t="s">
        <v>320</v>
      </c>
      <c r="C94" s="5" t="s">
        <v>321</v>
      </c>
      <c r="D94" s="5">
        <v>0.03141</v>
      </c>
      <c r="E94" s="5">
        <v>2.0</v>
      </c>
      <c r="F94" s="5" t="s">
        <v>31</v>
      </c>
      <c r="G94" s="5" t="s">
        <v>29</v>
      </c>
      <c r="H94" s="5" t="s">
        <v>29</v>
      </c>
      <c r="I94" s="5" t="s">
        <v>29</v>
      </c>
      <c r="J94" s="7"/>
      <c r="K94" s="6">
        <v>5.0</v>
      </c>
      <c r="L94" s="6">
        <v>35.0</v>
      </c>
      <c r="M94" s="6">
        <v>8.0</v>
      </c>
      <c r="N94" s="6">
        <v>1.0</v>
      </c>
      <c r="O94" s="6">
        <v>1.0</v>
      </c>
    </row>
    <row r="95">
      <c r="A95" s="4">
        <v>41823.0</v>
      </c>
      <c r="B95" s="5" t="s">
        <v>322</v>
      </c>
      <c r="C95" s="5" t="s">
        <v>323</v>
      </c>
      <c r="D95" s="5">
        <v>0.0359</v>
      </c>
      <c r="E95" s="5" t="s">
        <v>324</v>
      </c>
      <c r="F95" s="5" t="s">
        <v>31</v>
      </c>
      <c r="G95" s="5" t="s">
        <v>29</v>
      </c>
      <c r="H95" s="5" t="s">
        <v>29</v>
      </c>
      <c r="I95" s="5" t="s">
        <v>29</v>
      </c>
      <c r="J95" s="7"/>
      <c r="K95" s="6">
        <v>5.0</v>
      </c>
      <c r="L95" s="6">
        <v>100.0</v>
      </c>
      <c r="M95" s="6">
        <v>8.0</v>
      </c>
      <c r="N95" s="6">
        <v>3.0</v>
      </c>
      <c r="O95" s="6">
        <v>1.0</v>
      </c>
    </row>
    <row r="96">
      <c r="A96" s="4">
        <v>41823.0</v>
      </c>
      <c r="B96" s="5" t="s">
        <v>325</v>
      </c>
      <c r="C96" s="5" t="s">
        <v>326</v>
      </c>
      <c r="D96" s="5">
        <v>0.03164</v>
      </c>
      <c r="E96" s="5" t="s">
        <v>327</v>
      </c>
      <c r="F96" s="5" t="s">
        <v>31</v>
      </c>
      <c r="G96" s="5" t="s">
        <v>29</v>
      </c>
      <c r="H96" s="5" t="s">
        <v>29</v>
      </c>
      <c r="I96" s="5" t="s">
        <v>29</v>
      </c>
      <c r="J96" s="7"/>
      <c r="K96" s="6">
        <v>5.0</v>
      </c>
      <c r="L96" s="6">
        <v>45.0</v>
      </c>
      <c r="M96" s="6">
        <v>8.0</v>
      </c>
      <c r="N96" s="6">
        <v>4.0</v>
      </c>
      <c r="O96" s="6">
        <v>1.0</v>
      </c>
    </row>
    <row r="97">
      <c r="A97" s="4">
        <v>41823.0</v>
      </c>
      <c r="B97" s="5" t="s">
        <v>328</v>
      </c>
      <c r="C97" s="5" t="s">
        <v>326</v>
      </c>
      <c r="D97" s="5">
        <v>0.03196</v>
      </c>
      <c r="E97" s="5" t="s">
        <v>327</v>
      </c>
      <c r="F97" s="5" t="s">
        <v>31</v>
      </c>
      <c r="G97" s="5" t="s">
        <v>29</v>
      </c>
      <c r="H97" s="5" t="s">
        <v>29</v>
      </c>
      <c r="I97" s="5" t="s">
        <v>29</v>
      </c>
      <c r="J97" s="7"/>
      <c r="K97" s="6">
        <v>5.0</v>
      </c>
      <c r="L97" s="6">
        <v>45.0</v>
      </c>
      <c r="M97" s="6">
        <v>8.0</v>
      </c>
      <c r="N97" s="6">
        <v>4.0</v>
      </c>
      <c r="O97" s="6">
        <v>1.0</v>
      </c>
    </row>
    <row r="98">
      <c r="A98" s="4">
        <v>41823.0</v>
      </c>
      <c r="B98" s="5" t="s">
        <v>329</v>
      </c>
      <c r="C98" s="5" t="s">
        <v>330</v>
      </c>
      <c r="D98" s="5">
        <v>0.03528</v>
      </c>
      <c r="E98" s="5" t="s">
        <v>331</v>
      </c>
      <c r="F98" s="5" t="s">
        <v>31</v>
      </c>
      <c r="G98" s="5" t="s">
        <v>29</v>
      </c>
      <c r="H98" s="5" t="s">
        <v>29</v>
      </c>
      <c r="I98" s="5" t="s">
        <v>29</v>
      </c>
      <c r="J98" s="7"/>
      <c r="K98" s="6">
        <v>5.0</v>
      </c>
      <c r="L98" s="6">
        <v>1.0</v>
      </c>
      <c r="M98" s="6">
        <v>12.0</v>
      </c>
      <c r="N98" s="6">
        <v>1.0</v>
      </c>
      <c r="O98" s="6">
        <v>1.0</v>
      </c>
    </row>
    <row r="99">
      <c r="A99" s="4">
        <v>41823.0</v>
      </c>
      <c r="B99" s="5" t="s">
        <v>332</v>
      </c>
      <c r="C99" s="5" t="s">
        <v>333</v>
      </c>
      <c r="D99" s="5">
        <v>0.04198</v>
      </c>
      <c r="E99" s="5" t="s">
        <v>331</v>
      </c>
      <c r="F99" s="5" t="s">
        <v>31</v>
      </c>
      <c r="G99" s="5" t="s">
        <v>29</v>
      </c>
      <c r="H99" s="5" t="s">
        <v>29</v>
      </c>
      <c r="I99" s="5" t="s">
        <v>29</v>
      </c>
      <c r="J99" s="7"/>
      <c r="K99" s="6">
        <v>5.0</v>
      </c>
      <c r="L99" s="6">
        <v>31.0</v>
      </c>
      <c r="M99" s="6">
        <v>12.0</v>
      </c>
      <c r="N99" s="6">
        <v>2.0</v>
      </c>
      <c r="O99" s="6">
        <v>1.0</v>
      </c>
    </row>
    <row r="100">
      <c r="A100" s="4">
        <v>41823.0</v>
      </c>
      <c r="B100" s="5" t="s">
        <v>334</v>
      </c>
      <c r="C100" s="5" t="s">
        <v>333</v>
      </c>
      <c r="D100" s="5">
        <v>0.03443</v>
      </c>
      <c r="E100" s="5" t="s">
        <v>331</v>
      </c>
      <c r="F100" s="5" t="s">
        <v>31</v>
      </c>
      <c r="G100" s="5" t="s">
        <v>29</v>
      </c>
      <c r="H100" s="5" t="s">
        <v>29</v>
      </c>
      <c r="I100" s="5" t="s">
        <v>29</v>
      </c>
      <c r="J100" s="7"/>
      <c r="K100" s="6">
        <v>5.0</v>
      </c>
      <c r="L100" s="6">
        <v>31.0</v>
      </c>
      <c r="M100" s="6">
        <v>12.0</v>
      </c>
      <c r="N100" s="6">
        <v>2.0</v>
      </c>
      <c r="O100" s="6">
        <v>1.0</v>
      </c>
    </row>
    <row r="101">
      <c r="A101" s="4">
        <v>41823.0</v>
      </c>
      <c r="B101" s="5" t="s">
        <v>335</v>
      </c>
      <c r="C101" s="5" t="s">
        <v>336</v>
      </c>
      <c r="D101" s="5">
        <v>0.03637</v>
      </c>
      <c r="E101" s="5" t="s">
        <v>337</v>
      </c>
      <c r="F101" s="5" t="s">
        <v>31</v>
      </c>
      <c r="G101" s="5" t="s">
        <v>29</v>
      </c>
      <c r="H101" s="5" t="s">
        <v>36</v>
      </c>
      <c r="I101" s="5" t="s">
        <v>29</v>
      </c>
      <c r="J101" s="7"/>
      <c r="K101" s="6">
        <v>5.0</v>
      </c>
      <c r="L101" s="6">
        <v>92.0</v>
      </c>
      <c r="M101" s="6">
        <v>8.0</v>
      </c>
      <c r="N101" s="6">
        <v>2.0</v>
      </c>
      <c r="O101" s="6">
        <v>1.0</v>
      </c>
    </row>
    <row r="102">
      <c r="A102" s="4">
        <v>41823.0</v>
      </c>
      <c r="B102" s="5" t="s">
        <v>338</v>
      </c>
      <c r="C102" s="5" t="s">
        <v>339</v>
      </c>
      <c r="D102" s="5">
        <v>0.02778</v>
      </c>
      <c r="E102" s="5">
        <v>2.0</v>
      </c>
      <c r="F102" s="5" t="s">
        <v>31</v>
      </c>
      <c r="G102" s="5" t="s">
        <v>29</v>
      </c>
      <c r="H102" s="5" t="s">
        <v>29</v>
      </c>
      <c r="I102" s="5" t="s">
        <v>29</v>
      </c>
      <c r="J102" s="8" t="s">
        <v>340</v>
      </c>
      <c r="K102" s="6">
        <v>5.0</v>
      </c>
      <c r="L102" s="6">
        <v>10.0</v>
      </c>
      <c r="M102" s="6">
        <v>1.0</v>
      </c>
      <c r="N102" s="6">
        <v>2.0</v>
      </c>
      <c r="O102" s="6">
        <v>1.0</v>
      </c>
    </row>
    <row r="103">
      <c r="A103" s="4">
        <v>41823.0</v>
      </c>
      <c r="B103" s="5" t="s">
        <v>341</v>
      </c>
      <c r="C103" s="5" t="s">
        <v>342</v>
      </c>
      <c r="D103" s="5">
        <v>0.03845</v>
      </c>
      <c r="E103" s="5">
        <v>2.0</v>
      </c>
      <c r="F103" s="5" t="s">
        <v>31</v>
      </c>
      <c r="G103" s="5" t="s">
        <v>29</v>
      </c>
      <c r="H103" s="5" t="s">
        <v>36</v>
      </c>
      <c r="I103" s="5" t="s">
        <v>29</v>
      </c>
      <c r="J103" s="5" t="s">
        <v>343</v>
      </c>
      <c r="K103" s="6">
        <v>5.0</v>
      </c>
      <c r="L103" s="6">
        <v>74.0</v>
      </c>
      <c r="M103" s="6">
        <v>8.0</v>
      </c>
      <c r="N103" s="6">
        <v>2.0</v>
      </c>
      <c r="O103" s="6">
        <v>1.0</v>
      </c>
    </row>
    <row r="104">
      <c r="A104" s="4">
        <v>41823.0</v>
      </c>
      <c r="B104" s="5" t="s">
        <v>344</v>
      </c>
      <c r="C104" s="5" t="s">
        <v>345</v>
      </c>
      <c r="D104" s="5">
        <v>0.03378</v>
      </c>
      <c r="E104" s="5" t="s">
        <v>337</v>
      </c>
      <c r="F104" s="5" t="s">
        <v>31</v>
      </c>
      <c r="G104" s="5" t="s">
        <v>29</v>
      </c>
      <c r="H104" s="5" t="s">
        <v>36</v>
      </c>
      <c r="I104" s="5" t="s">
        <v>29</v>
      </c>
      <c r="J104" s="5" t="s">
        <v>346</v>
      </c>
      <c r="K104" s="6">
        <v>5.0</v>
      </c>
      <c r="L104" s="6">
        <v>92.0</v>
      </c>
      <c r="M104" s="6">
        <v>7.0</v>
      </c>
      <c r="N104" s="6">
        <v>2.0</v>
      </c>
      <c r="O104" s="6">
        <v>1.0</v>
      </c>
    </row>
    <row r="105">
      <c r="A105" s="4">
        <v>41823.0</v>
      </c>
      <c r="B105" s="5" t="s">
        <v>347</v>
      </c>
      <c r="C105" s="5" t="s">
        <v>348</v>
      </c>
      <c r="D105" s="5">
        <v>0.04468</v>
      </c>
      <c r="E105" s="5">
        <v>2.0</v>
      </c>
      <c r="F105" s="5" t="s">
        <v>31</v>
      </c>
      <c r="G105" s="5" t="s">
        <v>36</v>
      </c>
      <c r="H105" s="5" t="s">
        <v>29</v>
      </c>
      <c r="I105" s="5" t="s">
        <v>29</v>
      </c>
      <c r="J105" s="5" t="s">
        <v>47</v>
      </c>
      <c r="K105" s="6">
        <v>5.0</v>
      </c>
      <c r="L105" s="6">
        <v>91.0</v>
      </c>
      <c r="M105" s="6">
        <v>15.0</v>
      </c>
      <c r="N105" s="6">
        <v>1.0</v>
      </c>
      <c r="O105" s="6">
        <v>1.0</v>
      </c>
    </row>
    <row r="106">
      <c r="A106" s="4">
        <v>41823.0</v>
      </c>
      <c r="B106" s="5" t="s">
        <v>349</v>
      </c>
      <c r="C106" s="5" t="s">
        <v>348</v>
      </c>
      <c r="D106" s="5">
        <v>0.04596</v>
      </c>
      <c r="E106" s="5" t="s">
        <v>350</v>
      </c>
      <c r="F106" s="5" t="s">
        <v>31</v>
      </c>
      <c r="G106" s="5" t="s">
        <v>29</v>
      </c>
      <c r="H106" s="5" t="s">
        <v>29</v>
      </c>
      <c r="I106" s="5" t="s">
        <v>29</v>
      </c>
      <c r="J106" s="5" t="s">
        <v>47</v>
      </c>
      <c r="K106" s="6">
        <v>5.0</v>
      </c>
      <c r="L106" s="6">
        <v>91.0</v>
      </c>
      <c r="M106" s="6">
        <v>15.0</v>
      </c>
      <c r="N106" s="6">
        <v>1.0</v>
      </c>
      <c r="O106" s="6">
        <v>1.0</v>
      </c>
    </row>
    <row r="107">
      <c r="A107" s="4">
        <v>41823.0</v>
      </c>
      <c r="B107" s="5" t="s">
        <v>351</v>
      </c>
      <c r="C107" s="5" t="s">
        <v>352</v>
      </c>
      <c r="D107" s="5">
        <v>0.04527</v>
      </c>
      <c r="E107" s="5">
        <v>2.0</v>
      </c>
      <c r="F107" s="5" t="s">
        <v>31</v>
      </c>
      <c r="G107" s="5" t="s">
        <v>29</v>
      </c>
      <c r="H107" s="5" t="s">
        <v>29</v>
      </c>
      <c r="I107" s="5" t="s">
        <v>29</v>
      </c>
      <c r="J107" s="7"/>
      <c r="K107" s="6">
        <v>5.0</v>
      </c>
      <c r="L107" s="6">
        <v>5.0</v>
      </c>
      <c r="M107" s="6">
        <v>4.0</v>
      </c>
      <c r="N107" s="6">
        <v>4.0</v>
      </c>
      <c r="O107" s="6">
        <v>1.0</v>
      </c>
    </row>
    <row r="108">
      <c r="A108" s="4">
        <v>41823.0</v>
      </c>
      <c r="B108" s="5" t="s">
        <v>353</v>
      </c>
      <c r="C108" s="5" t="s">
        <v>354</v>
      </c>
      <c r="D108" s="5">
        <v>0.03273</v>
      </c>
      <c r="E108" s="5">
        <v>2.0</v>
      </c>
      <c r="F108" s="5" t="s">
        <v>31</v>
      </c>
      <c r="G108" s="5" t="s">
        <v>29</v>
      </c>
      <c r="H108" s="5" t="s">
        <v>29</v>
      </c>
      <c r="I108" s="5" t="s">
        <v>29</v>
      </c>
      <c r="J108" s="5" t="s">
        <v>47</v>
      </c>
      <c r="K108" s="6">
        <v>5.0</v>
      </c>
      <c r="L108" s="6">
        <v>9.0</v>
      </c>
      <c r="M108" s="6">
        <v>15.0</v>
      </c>
      <c r="N108" s="6">
        <v>2.0</v>
      </c>
      <c r="O108" s="6">
        <v>1.0</v>
      </c>
    </row>
    <row r="109">
      <c r="A109" s="4">
        <v>41823.0</v>
      </c>
      <c r="B109" s="5" t="s">
        <v>355</v>
      </c>
      <c r="C109" s="5" t="s">
        <v>356</v>
      </c>
      <c r="D109" s="5">
        <v>0.03131</v>
      </c>
      <c r="E109" s="5">
        <v>2.0</v>
      </c>
      <c r="F109" s="5" t="s">
        <v>31</v>
      </c>
      <c r="G109" s="5" t="s">
        <v>29</v>
      </c>
      <c r="H109" s="5" t="s">
        <v>29</v>
      </c>
      <c r="I109" s="5" t="s">
        <v>29</v>
      </c>
      <c r="J109" s="5" t="s">
        <v>357</v>
      </c>
      <c r="K109" s="6">
        <v>5.0</v>
      </c>
      <c r="L109" s="6">
        <v>6.0</v>
      </c>
      <c r="M109" s="6">
        <v>4.0</v>
      </c>
      <c r="N109" s="6">
        <v>3.0</v>
      </c>
      <c r="O109" s="6">
        <v>1.0</v>
      </c>
    </row>
    <row r="110">
      <c r="A110" s="4">
        <v>41823.0</v>
      </c>
      <c r="B110" s="5" t="s">
        <v>358</v>
      </c>
      <c r="C110" s="5" t="s">
        <v>359</v>
      </c>
      <c r="D110" s="5">
        <v>0.02766</v>
      </c>
      <c r="E110" s="5" t="s">
        <v>224</v>
      </c>
      <c r="F110" s="5" t="s">
        <v>31</v>
      </c>
      <c r="G110" s="5" t="s">
        <v>29</v>
      </c>
      <c r="H110" s="5" t="s">
        <v>29</v>
      </c>
      <c r="I110" s="5" t="s">
        <v>29</v>
      </c>
      <c r="J110" s="5" t="s">
        <v>360</v>
      </c>
      <c r="K110" s="6">
        <v>5.0</v>
      </c>
      <c r="L110" s="6">
        <v>25.0</v>
      </c>
      <c r="M110" s="6">
        <v>1.0</v>
      </c>
      <c r="N110" s="6">
        <v>3.0</v>
      </c>
      <c r="O110" s="6">
        <v>1.0</v>
      </c>
    </row>
    <row r="111">
      <c r="A111" s="4">
        <v>41823.0</v>
      </c>
      <c r="B111" s="5" t="s">
        <v>361</v>
      </c>
      <c r="C111" s="5" t="s">
        <v>362</v>
      </c>
      <c r="D111" s="5">
        <v>0.03559</v>
      </c>
      <c r="E111" s="5">
        <v>2.0</v>
      </c>
      <c r="F111" s="5" t="s">
        <v>31</v>
      </c>
      <c r="G111" s="5" t="s">
        <v>29</v>
      </c>
      <c r="H111" s="5" t="s">
        <v>29</v>
      </c>
      <c r="I111" s="5" t="s">
        <v>29</v>
      </c>
      <c r="J111" s="7"/>
      <c r="K111" s="6">
        <v>5.0</v>
      </c>
      <c r="L111" s="6">
        <v>25.0</v>
      </c>
      <c r="M111" s="6">
        <v>15.0</v>
      </c>
      <c r="N111" s="6">
        <v>3.0</v>
      </c>
      <c r="O111" s="6">
        <v>1.0</v>
      </c>
    </row>
    <row r="112">
      <c r="A112" s="4">
        <v>41823.0</v>
      </c>
      <c r="B112" s="5" t="s">
        <v>363</v>
      </c>
      <c r="C112" s="5" t="s">
        <v>364</v>
      </c>
      <c r="D112" s="5">
        <v>0.03595</v>
      </c>
      <c r="E112" s="5" t="s">
        <v>365</v>
      </c>
      <c r="F112" s="5" t="s">
        <v>31</v>
      </c>
      <c r="G112" s="5" t="s">
        <v>29</v>
      </c>
      <c r="H112" s="5" t="s">
        <v>29</v>
      </c>
      <c r="I112" s="5" t="s">
        <v>29</v>
      </c>
      <c r="J112" s="7"/>
      <c r="K112" s="6">
        <v>5.0</v>
      </c>
      <c r="L112" s="6">
        <v>98.0</v>
      </c>
      <c r="M112" s="6">
        <v>15.0</v>
      </c>
      <c r="N112" s="6">
        <v>4.0</v>
      </c>
      <c r="O112" s="6">
        <v>1.0</v>
      </c>
    </row>
    <row r="113">
      <c r="A113" s="4">
        <v>41823.0</v>
      </c>
      <c r="B113" s="5" t="s">
        <v>366</v>
      </c>
      <c r="C113" s="5" t="s">
        <v>367</v>
      </c>
      <c r="D113" s="5">
        <v>0.03712</v>
      </c>
      <c r="E113" s="5">
        <v>2.0</v>
      </c>
      <c r="F113" s="5" t="s">
        <v>31</v>
      </c>
      <c r="G113" s="5" t="s">
        <v>29</v>
      </c>
      <c r="H113" s="5" t="s">
        <v>29</v>
      </c>
      <c r="I113" s="5" t="s">
        <v>29</v>
      </c>
      <c r="J113" s="7"/>
      <c r="K113" s="6">
        <v>5.0</v>
      </c>
      <c r="L113" s="6">
        <v>9.0</v>
      </c>
      <c r="M113" s="6">
        <v>4.0</v>
      </c>
      <c r="N113" s="6">
        <v>5.0</v>
      </c>
      <c r="O113" s="6">
        <v>1.0</v>
      </c>
    </row>
    <row r="114">
      <c r="A114" s="4">
        <v>41823.0</v>
      </c>
      <c r="B114" s="5" t="s">
        <v>368</v>
      </c>
      <c r="C114" s="5" t="s">
        <v>369</v>
      </c>
      <c r="D114" s="5">
        <v>0.03792</v>
      </c>
      <c r="E114" s="5">
        <v>2.0</v>
      </c>
      <c r="F114" s="5" t="s">
        <v>31</v>
      </c>
      <c r="G114" s="5" t="s">
        <v>29</v>
      </c>
      <c r="H114" s="5" t="s">
        <v>29</v>
      </c>
      <c r="I114" s="5" t="s">
        <v>29</v>
      </c>
      <c r="J114" s="7"/>
      <c r="K114" s="6">
        <v>5.0</v>
      </c>
      <c r="L114" s="6">
        <v>18.0</v>
      </c>
      <c r="M114" s="6">
        <v>4.0</v>
      </c>
      <c r="N114" s="6">
        <v>1.0</v>
      </c>
      <c r="O114" s="6">
        <v>1.0</v>
      </c>
    </row>
    <row r="115">
      <c r="A115" s="4">
        <v>41823.0</v>
      </c>
      <c r="B115" s="5" t="s">
        <v>370</v>
      </c>
      <c r="C115" s="5" t="s">
        <v>371</v>
      </c>
      <c r="D115" s="5">
        <v>0.04496</v>
      </c>
      <c r="E115" s="5">
        <v>2.0</v>
      </c>
      <c r="F115" s="5" t="s">
        <v>31</v>
      </c>
      <c r="G115" s="5" t="s">
        <v>29</v>
      </c>
      <c r="H115" s="5" t="s">
        <v>29</v>
      </c>
      <c r="I115" s="5" t="s">
        <v>29</v>
      </c>
      <c r="J115" s="5" t="s">
        <v>142</v>
      </c>
      <c r="K115" s="6">
        <v>5.0</v>
      </c>
      <c r="L115" s="6">
        <v>9.0</v>
      </c>
      <c r="M115" s="6">
        <v>4.0</v>
      </c>
      <c r="N115" s="6">
        <v>2.0</v>
      </c>
      <c r="O115" s="6">
        <v>1.0</v>
      </c>
    </row>
    <row r="116">
      <c r="A116" s="4">
        <v>41823.0</v>
      </c>
      <c r="B116" s="5" t="s">
        <v>372</v>
      </c>
      <c r="C116" s="5" t="s">
        <v>373</v>
      </c>
      <c r="D116" s="5">
        <v>0.0519</v>
      </c>
      <c r="E116" s="5" t="s">
        <v>350</v>
      </c>
      <c r="F116" s="5" t="s">
        <v>31</v>
      </c>
      <c r="G116" s="5" t="s">
        <v>29</v>
      </c>
      <c r="H116" s="5" t="s">
        <v>29</v>
      </c>
      <c r="I116" s="5" t="s">
        <v>29</v>
      </c>
      <c r="J116" s="7"/>
      <c r="K116" s="6">
        <v>5.0</v>
      </c>
      <c r="L116" s="6">
        <v>85.0</v>
      </c>
      <c r="M116" s="6">
        <v>15.0</v>
      </c>
      <c r="N116" s="6">
        <v>5.0</v>
      </c>
      <c r="O116" s="6">
        <v>1.0</v>
      </c>
    </row>
    <row r="117">
      <c r="A117" s="14"/>
      <c r="F117" s="6"/>
      <c r="I117" s="6"/>
    </row>
    <row r="118">
      <c r="F118" s="6"/>
    </row>
  </sheetData>
  <autoFilter ref="$A$1:$Z$11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8.57"/>
    <col customWidth="1" min="3" max="3" width="9.86"/>
    <col customWidth="1" min="4" max="4" width="15.71"/>
    <col customWidth="1" min="5" max="5" width="11.71"/>
    <col customWidth="1" min="6" max="7" width="9.86"/>
    <col customWidth="1" min="8" max="8" width="4.29"/>
    <col customWidth="1" min="9" max="9" width="16.0"/>
    <col customWidth="1" min="10" max="10" width="5.43"/>
    <col customWidth="1" min="11" max="11" width="12.71"/>
    <col customWidth="1" min="12" max="12" width="9.43"/>
    <col customWidth="1" min="13" max="13" width="5.0"/>
    <col customWidth="1" min="14" max="14" width="5.43"/>
    <col customWidth="1" min="15" max="16" width="6.0"/>
    <col customWidth="1" min="17" max="17" width="33.57"/>
    <col customWidth="1" min="18" max="18" width="9.29"/>
    <col customWidth="1" min="19" max="19" width="8.43"/>
    <col customWidth="1" min="21" max="21" width="12.29"/>
  </cols>
  <sheetData>
    <row r="1">
      <c r="A1" s="17" t="s">
        <v>374</v>
      </c>
      <c r="B1" s="17" t="s">
        <v>0</v>
      </c>
      <c r="C1" s="18" t="s">
        <v>375</v>
      </c>
      <c r="D1" s="18" t="s">
        <v>376</v>
      </c>
      <c r="E1" s="18" t="s">
        <v>377</v>
      </c>
      <c r="F1" s="19" t="s">
        <v>378</v>
      </c>
      <c r="G1" s="17" t="s">
        <v>379</v>
      </c>
      <c r="H1" s="17" t="s">
        <v>380</v>
      </c>
      <c r="I1" s="17" t="s">
        <v>381</v>
      </c>
      <c r="J1" s="17" t="s">
        <v>382</v>
      </c>
      <c r="K1" s="17" t="s">
        <v>383</v>
      </c>
      <c r="L1" s="17" t="s">
        <v>384</v>
      </c>
      <c r="M1" s="17" t="s">
        <v>385</v>
      </c>
      <c r="N1" s="17" t="s">
        <v>386</v>
      </c>
      <c r="O1" s="17" t="s">
        <v>387</v>
      </c>
      <c r="P1" s="17" t="s">
        <v>388</v>
      </c>
      <c r="Q1" s="17" t="s">
        <v>18</v>
      </c>
      <c r="R1" s="17" t="s">
        <v>389</v>
      </c>
      <c r="S1" s="17" t="s">
        <v>390</v>
      </c>
      <c r="T1" s="17" t="s">
        <v>391</v>
      </c>
      <c r="U1" s="17" t="s">
        <v>392</v>
      </c>
      <c r="V1" s="17" t="s">
        <v>393</v>
      </c>
      <c r="W1" s="17" t="s">
        <v>394</v>
      </c>
      <c r="X1" s="20"/>
      <c r="Y1" s="20"/>
      <c r="Z1" s="20"/>
      <c r="AA1" s="20"/>
      <c r="AB1" s="20"/>
    </row>
    <row r="2">
      <c r="A2" s="21">
        <v>1.0</v>
      </c>
      <c r="B2" s="22">
        <v>41724.0</v>
      </c>
      <c r="C2" s="21" t="s">
        <v>395</v>
      </c>
      <c r="D2" s="21">
        <v>1.0</v>
      </c>
      <c r="E2" s="21" t="s">
        <v>396</v>
      </c>
      <c r="F2" s="23" t="s">
        <v>397</v>
      </c>
      <c r="G2" s="21">
        <v>64.0</v>
      </c>
      <c r="H2" s="21">
        <v>-1.0</v>
      </c>
      <c r="I2" s="21" t="s">
        <v>398</v>
      </c>
      <c r="J2" s="21" t="s">
        <v>23</v>
      </c>
      <c r="K2" s="21" t="s">
        <v>399</v>
      </c>
      <c r="L2" s="21" t="s">
        <v>400</v>
      </c>
      <c r="M2" s="21">
        <v>2.0</v>
      </c>
      <c r="N2" s="21">
        <v>1.0</v>
      </c>
      <c r="O2" s="21">
        <v>0.0</v>
      </c>
      <c r="P2" s="21">
        <v>0.0</v>
      </c>
      <c r="Q2" s="21"/>
      <c r="R2" s="21">
        <v>1.0</v>
      </c>
      <c r="S2" s="21">
        <v>100.0</v>
      </c>
      <c r="T2" s="24">
        <f t="shared" ref="T2:T487" si="1">(G2/((10^H2)*((S2/350))))</f>
        <v>2240</v>
      </c>
      <c r="U2" s="24" t="str">
        <f t="shared" ref="U2:U487" si="2">T2*(0.35/V2)</f>
        <v>#N/A</v>
      </c>
      <c r="V2" s="24" t="str">
        <f>VLOOKUP(D2,tmp.leaf.masses.C.only!$B$1:$H$178,7,FALSE)</f>
        <v>#N/A</v>
      </c>
      <c r="W2" s="24" t="str">
        <f t="shared" ref="W2:W487" si="3">log(U2,10)</f>
        <v>#N/A</v>
      </c>
    </row>
    <row r="3">
      <c r="A3" s="21">
        <v>2.0</v>
      </c>
      <c r="B3" s="22">
        <v>41724.0</v>
      </c>
      <c r="C3" s="21" t="s">
        <v>395</v>
      </c>
      <c r="D3" s="21">
        <v>1.0</v>
      </c>
      <c r="E3" s="21" t="s">
        <v>402</v>
      </c>
      <c r="F3" s="23" t="s">
        <v>403</v>
      </c>
      <c r="G3" s="21">
        <v>3.0</v>
      </c>
      <c r="H3" s="21">
        <v>-1.0</v>
      </c>
      <c r="I3" s="21" t="s">
        <v>404</v>
      </c>
      <c r="J3" s="21" t="s">
        <v>405</v>
      </c>
      <c r="K3" s="21" t="s">
        <v>406</v>
      </c>
      <c r="L3" s="21" t="s">
        <v>400</v>
      </c>
      <c r="M3" s="21">
        <v>3.0</v>
      </c>
      <c r="N3" s="21">
        <v>0.0</v>
      </c>
      <c r="O3" s="21">
        <v>0.0</v>
      </c>
      <c r="P3" s="21">
        <v>0.0</v>
      </c>
      <c r="Q3" s="21" t="s">
        <v>407</v>
      </c>
      <c r="R3" s="21">
        <v>0.0</v>
      </c>
      <c r="S3" s="21">
        <v>100.0</v>
      </c>
      <c r="T3" s="24">
        <f t="shared" si="1"/>
        <v>105</v>
      </c>
      <c r="U3" s="24" t="str">
        <f t="shared" si="2"/>
        <v>#N/A</v>
      </c>
      <c r="V3" s="24" t="str">
        <f>VLOOKUP(D3,tmp.leaf.masses.C.only!$B$1:$H$178,7,FALSE)</f>
        <v>#N/A</v>
      </c>
      <c r="W3" s="24" t="str">
        <f t="shared" si="3"/>
        <v>#N/A</v>
      </c>
    </row>
    <row r="4">
      <c r="A4" s="21">
        <v>3.0</v>
      </c>
      <c r="B4" s="22">
        <v>41724.0</v>
      </c>
      <c r="C4" s="21" t="s">
        <v>395</v>
      </c>
      <c r="D4" s="21">
        <v>1.0</v>
      </c>
      <c r="E4" s="21" t="s">
        <v>28</v>
      </c>
      <c r="F4" s="23" t="s">
        <v>408</v>
      </c>
      <c r="G4" s="21">
        <v>23.0</v>
      </c>
      <c r="H4" s="21">
        <v>-1.0</v>
      </c>
      <c r="I4" s="21" t="s">
        <v>404</v>
      </c>
      <c r="J4" s="21" t="s">
        <v>409</v>
      </c>
      <c r="K4" s="21" t="s">
        <v>410</v>
      </c>
      <c r="L4" s="21" t="s">
        <v>411</v>
      </c>
      <c r="M4" s="21">
        <v>3.0</v>
      </c>
      <c r="N4" s="21">
        <v>0.0</v>
      </c>
      <c r="O4" s="21">
        <v>0.0</v>
      </c>
      <c r="P4" s="21">
        <v>0.0</v>
      </c>
      <c r="Q4" s="21"/>
      <c r="R4" s="21">
        <v>1.0</v>
      </c>
      <c r="S4" s="21">
        <v>100.0</v>
      </c>
      <c r="T4" s="24">
        <f t="shared" si="1"/>
        <v>805</v>
      </c>
      <c r="U4" s="24" t="str">
        <f t="shared" si="2"/>
        <v>#N/A</v>
      </c>
      <c r="V4" s="24" t="str">
        <f>VLOOKUP(D4,tmp.leaf.masses.C.only!$B$1:$H$178,7,FALSE)</f>
        <v>#N/A</v>
      </c>
      <c r="W4" s="24" t="str">
        <f t="shared" si="3"/>
        <v>#N/A</v>
      </c>
    </row>
    <row r="5">
      <c r="A5" s="21">
        <v>4.0</v>
      </c>
      <c r="B5" s="22">
        <v>41724.0</v>
      </c>
      <c r="C5" s="21" t="s">
        <v>395</v>
      </c>
      <c r="D5" s="21">
        <v>1.0</v>
      </c>
      <c r="E5" s="21" t="s">
        <v>113</v>
      </c>
      <c r="F5" s="23" t="s">
        <v>412</v>
      </c>
      <c r="G5" s="21">
        <v>4.0</v>
      </c>
      <c r="H5" s="21">
        <v>-2.0</v>
      </c>
      <c r="I5" s="21" t="s">
        <v>413</v>
      </c>
      <c r="J5" s="21" t="s">
        <v>409</v>
      </c>
      <c r="K5" s="21" t="s">
        <v>410</v>
      </c>
      <c r="L5" s="21" t="s">
        <v>411</v>
      </c>
      <c r="M5" s="21">
        <v>3.0</v>
      </c>
      <c r="N5" s="21">
        <v>0.0</v>
      </c>
      <c r="O5" s="21">
        <v>0.0</v>
      </c>
      <c r="P5" s="21">
        <v>0.0</v>
      </c>
      <c r="Q5" s="21"/>
      <c r="R5" s="21">
        <v>1.0</v>
      </c>
      <c r="S5" s="21">
        <v>100.0</v>
      </c>
      <c r="T5" s="24">
        <f t="shared" si="1"/>
        <v>1400</v>
      </c>
      <c r="U5" s="24" t="str">
        <f t="shared" si="2"/>
        <v>#N/A</v>
      </c>
      <c r="V5" s="24" t="str">
        <f>VLOOKUP(D5,tmp.leaf.masses.C.only!$B$1:$H$178,7,FALSE)</f>
        <v>#N/A</v>
      </c>
      <c r="W5" s="24" t="str">
        <f t="shared" si="3"/>
        <v>#N/A</v>
      </c>
    </row>
    <row r="6">
      <c r="A6" s="21">
        <v>11.0</v>
      </c>
      <c r="B6" s="22">
        <v>41724.0</v>
      </c>
      <c r="C6" s="21" t="s">
        <v>414</v>
      </c>
      <c r="D6" s="21">
        <v>2.0</v>
      </c>
      <c r="E6" s="21" t="s">
        <v>57</v>
      </c>
      <c r="F6" s="23" t="s">
        <v>57</v>
      </c>
      <c r="G6" s="21">
        <v>1000.0</v>
      </c>
      <c r="H6" s="21">
        <v>-3.0</v>
      </c>
      <c r="I6" s="21" t="s">
        <v>398</v>
      </c>
      <c r="J6" s="21" t="s">
        <v>57</v>
      </c>
      <c r="K6" s="21" t="s">
        <v>57</v>
      </c>
      <c r="L6" s="21" t="s">
        <v>57</v>
      </c>
      <c r="M6" s="21">
        <v>2.0</v>
      </c>
      <c r="N6" s="21">
        <v>1.0</v>
      </c>
      <c r="O6" s="21">
        <v>0.0</v>
      </c>
      <c r="P6" s="21">
        <v>0.0</v>
      </c>
      <c r="Q6" s="21" t="s">
        <v>415</v>
      </c>
      <c r="R6" s="21">
        <v>1.0</v>
      </c>
      <c r="S6" s="21">
        <v>40.0</v>
      </c>
      <c r="T6" s="24">
        <f t="shared" si="1"/>
        <v>8750000</v>
      </c>
      <c r="U6" s="24" t="str">
        <f t="shared" si="2"/>
        <v>#N/A</v>
      </c>
      <c r="V6" s="24" t="str">
        <f>VLOOKUP(D6,tmp.leaf.masses.C.only!$B$1:$H$178,7,FALSE)</f>
        <v>#N/A</v>
      </c>
      <c r="W6" s="24" t="str">
        <f t="shared" si="3"/>
        <v>#N/A</v>
      </c>
    </row>
    <row r="7">
      <c r="A7" s="21">
        <v>5.0</v>
      </c>
      <c r="B7" s="22">
        <v>41724.0</v>
      </c>
      <c r="C7" s="21" t="s">
        <v>416</v>
      </c>
      <c r="D7" s="21">
        <v>3.0</v>
      </c>
      <c r="E7" s="21" t="s">
        <v>396</v>
      </c>
      <c r="F7" s="23" t="s">
        <v>417</v>
      </c>
      <c r="G7" s="21">
        <v>10.0</v>
      </c>
      <c r="H7" s="21">
        <v>-1.0</v>
      </c>
      <c r="I7" s="21" t="s">
        <v>398</v>
      </c>
      <c r="J7" s="21" t="s">
        <v>23</v>
      </c>
      <c r="K7" s="21" t="s">
        <v>399</v>
      </c>
      <c r="L7" s="21" t="s">
        <v>400</v>
      </c>
      <c r="M7" s="21">
        <v>2.0</v>
      </c>
      <c r="N7" s="21">
        <v>1.0</v>
      </c>
      <c r="O7" s="21">
        <v>0.0</v>
      </c>
      <c r="P7" s="21">
        <v>0.0</v>
      </c>
      <c r="Q7" s="21"/>
      <c r="R7" s="21">
        <v>1.0</v>
      </c>
      <c r="S7" s="21">
        <v>100.0</v>
      </c>
      <c r="T7" s="24">
        <f t="shared" si="1"/>
        <v>350</v>
      </c>
      <c r="U7" s="24" t="str">
        <f t="shared" si="2"/>
        <v>#N/A</v>
      </c>
      <c r="V7" s="24" t="str">
        <f>VLOOKUP(D7,tmp.leaf.masses.C.only!$B$1:$H$178,7,FALSE)</f>
        <v>#N/A</v>
      </c>
      <c r="W7" s="24" t="str">
        <f t="shared" si="3"/>
        <v>#N/A</v>
      </c>
    </row>
    <row r="8">
      <c r="A8" s="21">
        <v>6.0</v>
      </c>
      <c r="B8" s="22">
        <v>41724.0</v>
      </c>
      <c r="C8" s="21" t="s">
        <v>416</v>
      </c>
      <c r="D8" s="21">
        <v>3.0</v>
      </c>
      <c r="E8" s="21" t="s">
        <v>402</v>
      </c>
      <c r="F8" s="23" t="s">
        <v>418</v>
      </c>
      <c r="G8" s="21">
        <v>6.0</v>
      </c>
      <c r="H8" s="21">
        <v>-1.0</v>
      </c>
      <c r="I8" s="21" t="s">
        <v>419</v>
      </c>
      <c r="J8" s="21" t="s">
        <v>23</v>
      </c>
      <c r="K8" s="21" t="s">
        <v>410</v>
      </c>
      <c r="L8" s="21" t="s">
        <v>411</v>
      </c>
      <c r="M8" s="21">
        <v>3.0</v>
      </c>
      <c r="N8" s="21">
        <v>0.0</v>
      </c>
      <c r="O8" s="21">
        <v>1.0</v>
      </c>
      <c r="P8" s="21">
        <v>0.0</v>
      </c>
      <c r="Q8" s="21" t="s">
        <v>420</v>
      </c>
      <c r="R8" s="21">
        <v>1.0</v>
      </c>
      <c r="S8" s="21">
        <v>100.0</v>
      </c>
      <c r="T8" s="24">
        <f t="shared" si="1"/>
        <v>210</v>
      </c>
      <c r="U8" s="24" t="str">
        <f t="shared" si="2"/>
        <v>#N/A</v>
      </c>
      <c r="V8" s="24" t="str">
        <f>VLOOKUP(D8,tmp.leaf.masses.C.only!$B$1:$H$178,7,FALSE)</f>
        <v>#N/A</v>
      </c>
      <c r="W8" s="24" t="str">
        <f t="shared" si="3"/>
        <v>#N/A</v>
      </c>
    </row>
    <row r="9">
      <c r="A9" s="21">
        <v>7.0</v>
      </c>
      <c r="B9" s="22">
        <v>41724.0</v>
      </c>
      <c r="C9" s="21" t="s">
        <v>421</v>
      </c>
      <c r="D9" s="21">
        <v>4.0</v>
      </c>
      <c r="E9" s="21" t="s">
        <v>396</v>
      </c>
      <c r="F9" s="23" t="s">
        <v>422</v>
      </c>
      <c r="G9" s="21">
        <v>11.0</v>
      </c>
      <c r="H9" s="21">
        <v>-1.0</v>
      </c>
      <c r="I9" s="21" t="s">
        <v>398</v>
      </c>
      <c r="J9" s="21" t="s">
        <v>23</v>
      </c>
      <c r="K9" s="21" t="s">
        <v>399</v>
      </c>
      <c r="L9" s="21" t="s">
        <v>400</v>
      </c>
      <c r="M9" s="21">
        <v>2.0</v>
      </c>
      <c r="N9" s="21">
        <v>1.0</v>
      </c>
      <c r="O9" s="21">
        <v>0.0</v>
      </c>
      <c r="P9" s="21">
        <v>0.0</v>
      </c>
      <c r="Q9" s="21"/>
      <c r="R9" s="21">
        <v>1.0</v>
      </c>
      <c r="S9" s="21">
        <v>100.0</v>
      </c>
      <c r="T9" s="24">
        <f t="shared" si="1"/>
        <v>385</v>
      </c>
      <c r="U9" s="24" t="str">
        <f t="shared" si="2"/>
        <v>#N/A</v>
      </c>
      <c r="V9" s="24" t="str">
        <f>VLOOKUP(D9,tmp.leaf.masses.C.only!$B$1:$H$178,7,FALSE)</f>
        <v>#N/A</v>
      </c>
      <c r="W9" s="24" t="str">
        <f t="shared" si="3"/>
        <v>#N/A</v>
      </c>
    </row>
    <row r="10">
      <c r="A10" s="21">
        <v>8.0</v>
      </c>
      <c r="B10" s="22">
        <v>41724.0</v>
      </c>
      <c r="C10" s="21" t="s">
        <v>421</v>
      </c>
      <c r="D10" s="21">
        <v>4.0</v>
      </c>
      <c r="E10" s="21" t="s">
        <v>402</v>
      </c>
      <c r="F10" s="23" t="s">
        <v>423</v>
      </c>
      <c r="G10" s="21">
        <v>2.0</v>
      </c>
      <c r="H10" s="21">
        <v>-1.0</v>
      </c>
      <c r="I10" s="21" t="s">
        <v>419</v>
      </c>
      <c r="J10" s="21" t="s">
        <v>23</v>
      </c>
      <c r="K10" s="21" t="s">
        <v>410</v>
      </c>
      <c r="L10" s="21" t="s">
        <v>411</v>
      </c>
      <c r="M10" s="21">
        <v>3.0</v>
      </c>
      <c r="N10" s="21">
        <v>0.0</v>
      </c>
      <c r="O10" s="21">
        <v>1.0</v>
      </c>
      <c r="P10" s="21">
        <v>0.0</v>
      </c>
      <c r="Q10" s="21" t="s">
        <v>420</v>
      </c>
      <c r="R10" s="21">
        <v>1.0</v>
      </c>
      <c r="S10" s="21">
        <v>100.0</v>
      </c>
      <c r="T10" s="24">
        <f t="shared" si="1"/>
        <v>70</v>
      </c>
      <c r="U10" s="24" t="str">
        <f t="shared" si="2"/>
        <v>#N/A</v>
      </c>
      <c r="V10" s="24" t="str">
        <f>VLOOKUP(D10,tmp.leaf.masses.C.only!$B$1:$H$178,7,FALSE)</f>
        <v>#N/A</v>
      </c>
      <c r="W10" s="24" t="str">
        <f t="shared" si="3"/>
        <v>#N/A</v>
      </c>
    </row>
    <row r="11">
      <c r="A11" s="21">
        <v>9.0</v>
      </c>
      <c r="B11" s="22">
        <v>41724.0</v>
      </c>
      <c r="C11" s="21" t="s">
        <v>421</v>
      </c>
      <c r="D11" s="21">
        <v>4.0</v>
      </c>
      <c r="E11" s="21" t="s">
        <v>28</v>
      </c>
      <c r="F11" s="23" t="s">
        <v>424</v>
      </c>
      <c r="G11" s="21">
        <v>3.0</v>
      </c>
      <c r="H11" s="21">
        <v>-1.0</v>
      </c>
      <c r="I11" s="21" t="s">
        <v>419</v>
      </c>
      <c r="J11" s="21" t="s">
        <v>23</v>
      </c>
      <c r="K11" s="21" t="s">
        <v>399</v>
      </c>
      <c r="L11" s="21" t="s">
        <v>400</v>
      </c>
      <c r="M11" s="21">
        <v>2.0</v>
      </c>
      <c r="N11" s="21">
        <v>0.0</v>
      </c>
      <c r="O11" s="21">
        <v>0.0</v>
      </c>
      <c r="P11" s="21">
        <v>0.0</v>
      </c>
      <c r="Q11" s="24"/>
      <c r="R11" s="21">
        <v>1.0</v>
      </c>
      <c r="S11" s="21">
        <v>100.0</v>
      </c>
      <c r="T11" s="24">
        <f t="shared" si="1"/>
        <v>105</v>
      </c>
      <c r="U11" s="24" t="str">
        <f t="shared" si="2"/>
        <v>#N/A</v>
      </c>
      <c r="V11" s="24" t="str">
        <f>VLOOKUP(D11,tmp.leaf.masses.C.only!$B$1:$H$178,7,FALSE)</f>
        <v>#N/A</v>
      </c>
      <c r="W11" s="24" t="str">
        <f t="shared" si="3"/>
        <v>#N/A</v>
      </c>
    </row>
    <row r="12">
      <c r="A12" s="21">
        <v>14.0</v>
      </c>
      <c r="B12" s="22">
        <v>41724.0</v>
      </c>
      <c r="C12" s="21" t="s">
        <v>425</v>
      </c>
      <c r="D12" s="21">
        <v>5.0</v>
      </c>
      <c r="E12" s="21" t="s">
        <v>57</v>
      </c>
      <c r="F12" s="23" t="s">
        <v>57</v>
      </c>
      <c r="G12" s="21">
        <v>1000.0</v>
      </c>
      <c r="H12" s="21">
        <v>-3.0</v>
      </c>
      <c r="I12" s="21" t="s">
        <v>398</v>
      </c>
      <c r="J12" s="21" t="s">
        <v>57</v>
      </c>
      <c r="K12" s="21" t="s">
        <v>57</v>
      </c>
      <c r="L12" s="21" t="s">
        <v>57</v>
      </c>
      <c r="M12" s="21">
        <v>2.0</v>
      </c>
      <c r="N12" s="21">
        <v>1.0</v>
      </c>
      <c r="O12" s="21">
        <v>0.0</v>
      </c>
      <c r="P12" s="21">
        <v>0.0</v>
      </c>
      <c r="Q12" s="21" t="s">
        <v>426</v>
      </c>
      <c r="R12" s="21">
        <v>1.0</v>
      </c>
      <c r="S12" s="21">
        <v>40.0</v>
      </c>
      <c r="T12" s="24">
        <f t="shared" si="1"/>
        <v>8750000</v>
      </c>
      <c r="U12" s="24" t="str">
        <f t="shared" si="2"/>
        <v>#N/A</v>
      </c>
      <c r="V12" s="24" t="str">
        <f>VLOOKUP(D12,tmp.leaf.masses.C.only!$B$1:$H$178,7,FALSE)</f>
        <v>#N/A</v>
      </c>
      <c r="W12" s="24" t="str">
        <f t="shared" si="3"/>
        <v>#N/A</v>
      </c>
    </row>
    <row r="13">
      <c r="A13" s="21">
        <v>15.0</v>
      </c>
      <c r="B13" s="22">
        <v>41724.0</v>
      </c>
      <c r="C13" s="21" t="s">
        <v>427</v>
      </c>
      <c r="D13" s="21">
        <v>6.0</v>
      </c>
      <c r="E13" s="21" t="s">
        <v>396</v>
      </c>
      <c r="F13" s="23" t="s">
        <v>428</v>
      </c>
      <c r="G13" s="21">
        <v>9.0</v>
      </c>
      <c r="H13" s="21">
        <v>-2.0</v>
      </c>
      <c r="I13" s="21" t="s">
        <v>398</v>
      </c>
      <c r="J13" s="21" t="s">
        <v>23</v>
      </c>
      <c r="K13" s="21" t="s">
        <v>399</v>
      </c>
      <c r="L13" s="21" t="s">
        <v>400</v>
      </c>
      <c r="M13" s="21">
        <v>2.0</v>
      </c>
      <c r="N13" s="21">
        <v>1.0</v>
      </c>
      <c r="O13" s="21">
        <v>0.0</v>
      </c>
      <c r="P13" s="21">
        <v>0.0</v>
      </c>
      <c r="Q13" s="21"/>
      <c r="R13" s="21">
        <v>1.0</v>
      </c>
      <c r="S13" s="21">
        <v>40.0</v>
      </c>
      <c r="T13" s="24">
        <f t="shared" si="1"/>
        <v>7875</v>
      </c>
      <c r="U13" s="24" t="str">
        <f t="shared" si="2"/>
        <v>#N/A</v>
      </c>
      <c r="V13" s="24" t="str">
        <f>VLOOKUP(D13,tmp.leaf.masses.C.only!$B$1:$H$178,7,FALSE)</f>
        <v>#N/A</v>
      </c>
      <c r="W13" s="24" t="str">
        <f t="shared" si="3"/>
        <v>#N/A</v>
      </c>
    </row>
    <row r="14">
      <c r="A14" s="21">
        <v>21.0</v>
      </c>
      <c r="B14" s="22">
        <v>41724.0</v>
      </c>
      <c r="C14" s="21" t="s">
        <v>429</v>
      </c>
      <c r="D14" s="21">
        <v>7.0</v>
      </c>
      <c r="E14" s="21" t="s">
        <v>396</v>
      </c>
      <c r="F14" s="23" t="s">
        <v>430</v>
      </c>
      <c r="G14" s="21">
        <v>9.0</v>
      </c>
      <c r="H14" s="21">
        <v>0.0</v>
      </c>
      <c r="I14" s="21" t="s">
        <v>398</v>
      </c>
      <c r="J14" s="21" t="s">
        <v>23</v>
      </c>
      <c r="K14" s="21" t="s">
        <v>399</v>
      </c>
      <c r="L14" s="21" t="s">
        <v>400</v>
      </c>
      <c r="M14" s="21">
        <v>2.0</v>
      </c>
      <c r="N14" s="21">
        <v>1.0</v>
      </c>
      <c r="O14" s="21">
        <v>0.0</v>
      </c>
      <c r="P14" s="21">
        <v>0.0</v>
      </c>
      <c r="Q14" s="21"/>
      <c r="R14" s="21">
        <v>1.0</v>
      </c>
      <c r="S14" s="21">
        <v>40.0</v>
      </c>
      <c r="T14" s="24">
        <f t="shared" si="1"/>
        <v>78.75</v>
      </c>
      <c r="U14" s="24" t="str">
        <f t="shared" si="2"/>
        <v>#N/A</v>
      </c>
      <c r="V14" s="24" t="str">
        <f>VLOOKUP(D14,tmp.leaf.masses.C.only!$B$1:$H$178,7,FALSE)</f>
        <v>#N/A</v>
      </c>
      <c r="W14" s="24" t="str">
        <f t="shared" si="3"/>
        <v>#N/A</v>
      </c>
    </row>
    <row r="15">
      <c r="A15" s="21">
        <v>18.0</v>
      </c>
      <c r="B15" s="22">
        <v>41724.0</v>
      </c>
      <c r="C15" s="21" t="s">
        <v>431</v>
      </c>
      <c r="D15" s="21">
        <v>8.0</v>
      </c>
      <c r="E15" s="21" t="s">
        <v>396</v>
      </c>
      <c r="F15" s="23" t="s">
        <v>432</v>
      </c>
      <c r="G15" s="21">
        <v>18.0</v>
      </c>
      <c r="H15" s="21">
        <v>-1.0</v>
      </c>
      <c r="I15" s="21" t="s">
        <v>398</v>
      </c>
      <c r="J15" s="21" t="s">
        <v>23</v>
      </c>
      <c r="K15" s="21" t="s">
        <v>57</v>
      </c>
      <c r="L15" s="21" t="s">
        <v>57</v>
      </c>
      <c r="M15" s="21">
        <v>1.0</v>
      </c>
      <c r="N15" s="21">
        <v>1.0</v>
      </c>
      <c r="O15" s="21">
        <v>0.0</v>
      </c>
      <c r="P15" s="21">
        <v>0.0</v>
      </c>
      <c r="Q15" s="21"/>
      <c r="R15" s="21">
        <v>1.0</v>
      </c>
      <c r="S15" s="21">
        <v>40.0</v>
      </c>
      <c r="T15" s="24">
        <f t="shared" si="1"/>
        <v>1575</v>
      </c>
      <c r="U15" s="24" t="str">
        <f t="shared" si="2"/>
        <v>#N/A</v>
      </c>
      <c r="V15" s="24" t="str">
        <f>VLOOKUP(D15,tmp.leaf.masses.C.only!$B$1:$H$178,7,FALSE)</f>
        <v>#N/A</v>
      </c>
      <c r="W15" s="24" t="str">
        <f t="shared" si="3"/>
        <v>#N/A</v>
      </c>
    </row>
    <row r="16">
      <c r="A16" s="21">
        <v>19.0</v>
      </c>
      <c r="B16" s="22">
        <v>41724.0</v>
      </c>
      <c r="C16" s="21" t="s">
        <v>431</v>
      </c>
      <c r="D16" s="21">
        <v>8.0</v>
      </c>
      <c r="E16" s="21" t="s">
        <v>402</v>
      </c>
      <c r="F16" s="23" t="s">
        <v>433</v>
      </c>
      <c r="G16" s="21">
        <v>150.0</v>
      </c>
      <c r="H16" s="21">
        <v>-1.0</v>
      </c>
      <c r="I16" s="21" t="s">
        <v>434</v>
      </c>
      <c r="J16" s="21" t="s">
        <v>409</v>
      </c>
      <c r="K16" s="21" t="s">
        <v>406</v>
      </c>
      <c r="L16" s="21" t="s">
        <v>411</v>
      </c>
      <c r="M16" s="21">
        <v>3.0</v>
      </c>
      <c r="N16" s="21">
        <v>0.0</v>
      </c>
      <c r="O16" s="21">
        <v>1.0</v>
      </c>
      <c r="P16" s="21">
        <v>0.0</v>
      </c>
      <c r="Q16" s="21" t="s">
        <v>435</v>
      </c>
      <c r="R16" s="21">
        <v>1.0</v>
      </c>
      <c r="S16" s="21">
        <v>40.0</v>
      </c>
      <c r="T16" s="24">
        <f t="shared" si="1"/>
        <v>13125</v>
      </c>
      <c r="U16" s="24" t="str">
        <f t="shared" si="2"/>
        <v>#N/A</v>
      </c>
      <c r="V16" s="24" t="str">
        <f>VLOOKUP(D16,tmp.leaf.masses.C.only!$B$1:$H$178,7,FALSE)</f>
        <v>#N/A</v>
      </c>
      <c r="W16" s="24" t="str">
        <f t="shared" si="3"/>
        <v>#N/A</v>
      </c>
    </row>
    <row r="17">
      <c r="A17" s="21">
        <v>17.0</v>
      </c>
      <c r="B17" s="22">
        <v>41724.0</v>
      </c>
      <c r="C17" s="21" t="s">
        <v>436</v>
      </c>
      <c r="D17" s="21">
        <v>9.0</v>
      </c>
      <c r="E17" s="21" t="s">
        <v>396</v>
      </c>
      <c r="F17" s="23" t="s">
        <v>437</v>
      </c>
      <c r="G17" s="21">
        <v>6.0</v>
      </c>
      <c r="H17" s="21">
        <v>0.0</v>
      </c>
      <c r="I17" s="21" t="s">
        <v>398</v>
      </c>
      <c r="J17" s="21" t="s">
        <v>23</v>
      </c>
      <c r="K17" s="21" t="s">
        <v>399</v>
      </c>
      <c r="L17" s="21" t="s">
        <v>400</v>
      </c>
      <c r="M17" s="21">
        <v>2.0</v>
      </c>
      <c r="N17" s="21">
        <v>1.0</v>
      </c>
      <c r="O17" s="21">
        <v>0.0</v>
      </c>
      <c r="P17" s="21">
        <v>0.0</v>
      </c>
      <c r="Q17" s="21"/>
      <c r="R17" s="21">
        <v>1.0</v>
      </c>
      <c r="S17" s="21">
        <v>40.0</v>
      </c>
      <c r="T17" s="24">
        <f t="shared" si="1"/>
        <v>52.5</v>
      </c>
      <c r="U17" s="24" t="str">
        <f t="shared" si="2"/>
        <v>#N/A</v>
      </c>
      <c r="V17" s="24" t="str">
        <f>VLOOKUP(D17,tmp.leaf.masses.C.only!$B$1:$H$178,7,FALSE)</f>
        <v>#N/A</v>
      </c>
      <c r="W17" s="24" t="str">
        <f t="shared" si="3"/>
        <v>#N/A</v>
      </c>
    </row>
    <row r="18">
      <c r="A18" s="21">
        <v>12.0</v>
      </c>
      <c r="B18" s="22">
        <v>41724.0</v>
      </c>
      <c r="C18" s="21" t="s">
        <v>438</v>
      </c>
      <c r="D18" s="21">
        <v>10.0</v>
      </c>
      <c r="E18" s="21" t="s">
        <v>396</v>
      </c>
      <c r="F18" s="23" t="s">
        <v>439</v>
      </c>
      <c r="G18" s="21">
        <v>3.0</v>
      </c>
      <c r="H18" s="21">
        <v>0.0</v>
      </c>
      <c r="I18" s="21" t="s">
        <v>398</v>
      </c>
      <c r="J18" s="21" t="s">
        <v>23</v>
      </c>
      <c r="K18" s="21" t="s">
        <v>399</v>
      </c>
      <c r="L18" s="21" t="s">
        <v>400</v>
      </c>
      <c r="M18" s="21">
        <v>2.0</v>
      </c>
      <c r="N18" s="21">
        <v>1.0</v>
      </c>
      <c r="O18" s="21">
        <v>0.0</v>
      </c>
      <c r="P18" s="21">
        <v>0.0</v>
      </c>
      <c r="Q18" s="21" t="s">
        <v>440</v>
      </c>
      <c r="R18" s="21">
        <v>1.0</v>
      </c>
      <c r="S18" s="21">
        <v>40.0</v>
      </c>
      <c r="T18" s="24">
        <f t="shared" si="1"/>
        <v>26.25</v>
      </c>
      <c r="U18" s="24" t="str">
        <f t="shared" si="2"/>
        <v>#N/A</v>
      </c>
      <c r="V18" s="24" t="str">
        <f>VLOOKUP(D18,tmp.leaf.masses.C.only!$B$1:$H$178,7,FALSE)</f>
        <v>#N/A</v>
      </c>
      <c r="W18" s="24" t="str">
        <f t="shared" si="3"/>
        <v>#N/A</v>
      </c>
    </row>
    <row r="19">
      <c r="A19" s="21">
        <v>13.0</v>
      </c>
      <c r="B19" s="22">
        <v>41724.0</v>
      </c>
      <c r="C19" s="21" t="s">
        <v>438</v>
      </c>
      <c r="D19" s="21">
        <v>10.0</v>
      </c>
      <c r="E19" s="21" t="s">
        <v>402</v>
      </c>
      <c r="F19" s="23" t="s">
        <v>441</v>
      </c>
      <c r="G19" s="21">
        <v>1.0</v>
      </c>
      <c r="H19" s="21">
        <v>0.0</v>
      </c>
      <c r="I19" s="21" t="s">
        <v>419</v>
      </c>
      <c r="J19" s="21" t="s">
        <v>23</v>
      </c>
      <c r="K19" s="21" t="s">
        <v>410</v>
      </c>
      <c r="L19" s="21" t="s">
        <v>411</v>
      </c>
      <c r="M19" s="21">
        <v>3.0</v>
      </c>
      <c r="N19" s="21">
        <v>0.0</v>
      </c>
      <c r="O19" s="21">
        <v>1.0</v>
      </c>
      <c r="P19" s="21">
        <v>0.0</v>
      </c>
      <c r="Q19" s="21" t="s">
        <v>440</v>
      </c>
      <c r="R19" s="21">
        <v>1.0</v>
      </c>
      <c r="S19" s="21">
        <v>40.0</v>
      </c>
      <c r="T19" s="24">
        <f t="shared" si="1"/>
        <v>8.75</v>
      </c>
      <c r="U19" s="24" t="str">
        <f t="shared" si="2"/>
        <v>#N/A</v>
      </c>
      <c r="V19" s="24" t="str">
        <f>VLOOKUP(D19,tmp.leaf.masses.C.only!$B$1:$H$178,7,FALSE)</f>
        <v>#N/A</v>
      </c>
      <c r="W19" s="24" t="str">
        <f t="shared" si="3"/>
        <v>#N/A</v>
      </c>
    </row>
    <row r="20">
      <c r="A20" s="21">
        <v>10.0</v>
      </c>
      <c r="B20" s="22">
        <v>41724.0</v>
      </c>
      <c r="C20" s="21" t="s">
        <v>438</v>
      </c>
      <c r="D20" s="21">
        <v>10.0</v>
      </c>
      <c r="E20" s="21" t="s">
        <v>57</v>
      </c>
      <c r="F20" s="23" t="s">
        <v>57</v>
      </c>
      <c r="G20" s="21">
        <v>0.0</v>
      </c>
      <c r="H20" s="21">
        <v>-1.0</v>
      </c>
      <c r="I20" s="21" t="s">
        <v>57</v>
      </c>
      <c r="J20" s="21" t="s">
        <v>57</v>
      </c>
      <c r="K20" s="21" t="s">
        <v>57</v>
      </c>
      <c r="L20" s="21" t="s">
        <v>57</v>
      </c>
      <c r="M20" s="21" t="s">
        <v>57</v>
      </c>
      <c r="N20" s="21" t="s">
        <v>57</v>
      </c>
      <c r="O20" s="21" t="s">
        <v>57</v>
      </c>
      <c r="P20" s="21" t="s">
        <v>57</v>
      </c>
      <c r="Q20" s="21" t="s">
        <v>442</v>
      </c>
      <c r="R20" s="21">
        <v>0.0</v>
      </c>
      <c r="S20" s="21">
        <v>100.0</v>
      </c>
      <c r="T20" s="24">
        <f t="shared" si="1"/>
        <v>0</v>
      </c>
      <c r="U20" s="24" t="str">
        <f t="shared" si="2"/>
        <v>#N/A</v>
      </c>
      <c r="V20" s="24" t="str">
        <f>VLOOKUP(D20,tmp.leaf.masses.C.only!$B$1:$H$178,7,FALSE)</f>
        <v>#N/A</v>
      </c>
      <c r="W20" s="24" t="str">
        <f t="shared" si="3"/>
        <v>#N/A</v>
      </c>
    </row>
    <row r="21">
      <c r="A21" s="21">
        <v>16.0</v>
      </c>
      <c r="B21" s="22">
        <v>41724.0</v>
      </c>
      <c r="C21" s="21" t="s">
        <v>443</v>
      </c>
      <c r="D21" s="21">
        <v>11.0</v>
      </c>
      <c r="E21" s="21" t="s">
        <v>396</v>
      </c>
      <c r="F21" s="23" t="s">
        <v>444</v>
      </c>
      <c r="G21" s="21">
        <v>18.0</v>
      </c>
      <c r="H21" s="21">
        <v>-1.0</v>
      </c>
      <c r="I21" s="21" t="s">
        <v>398</v>
      </c>
      <c r="J21" s="21" t="s">
        <v>23</v>
      </c>
      <c r="K21" s="21" t="s">
        <v>399</v>
      </c>
      <c r="L21" s="21" t="s">
        <v>400</v>
      </c>
      <c r="M21" s="21">
        <v>2.0</v>
      </c>
      <c r="N21" s="21">
        <v>1.0</v>
      </c>
      <c r="O21" s="21">
        <v>0.0</v>
      </c>
      <c r="P21" s="21">
        <v>0.0</v>
      </c>
      <c r="Q21" s="21"/>
      <c r="R21" s="21">
        <v>1.0</v>
      </c>
      <c r="S21" s="21">
        <v>40.0</v>
      </c>
      <c r="T21" s="24">
        <f t="shared" si="1"/>
        <v>1575</v>
      </c>
      <c r="U21" s="24" t="str">
        <f t="shared" si="2"/>
        <v>#N/A</v>
      </c>
      <c r="V21" s="24" t="str">
        <f>VLOOKUP(D21,tmp.leaf.masses.C.only!$B$1:$H$178,7,FALSE)</f>
        <v>#N/A</v>
      </c>
      <c r="W21" s="24" t="str">
        <f t="shared" si="3"/>
        <v>#N/A</v>
      </c>
    </row>
    <row r="22">
      <c r="A22" s="21">
        <v>20.0</v>
      </c>
      <c r="B22" s="22">
        <v>41724.0</v>
      </c>
      <c r="C22" s="21" t="s">
        <v>445</v>
      </c>
      <c r="D22" s="21">
        <v>12.0</v>
      </c>
      <c r="E22" s="21" t="s">
        <v>57</v>
      </c>
      <c r="F22" s="23" t="s">
        <v>57</v>
      </c>
      <c r="G22" s="21">
        <v>0.0</v>
      </c>
      <c r="H22" s="21">
        <v>0.0</v>
      </c>
      <c r="I22" s="21" t="s">
        <v>57</v>
      </c>
      <c r="J22" s="21" t="s">
        <v>57</v>
      </c>
      <c r="K22" s="21" t="s">
        <v>57</v>
      </c>
      <c r="L22" s="21" t="s">
        <v>57</v>
      </c>
      <c r="M22" s="21" t="s">
        <v>57</v>
      </c>
      <c r="N22" s="21" t="s">
        <v>57</v>
      </c>
      <c r="O22" s="21" t="s">
        <v>57</v>
      </c>
      <c r="P22" s="21" t="s">
        <v>57</v>
      </c>
      <c r="Q22" s="21" t="s">
        <v>442</v>
      </c>
      <c r="R22" s="21">
        <v>0.0</v>
      </c>
      <c r="S22" s="21">
        <v>40.0</v>
      </c>
      <c r="T22" s="24">
        <f t="shared" si="1"/>
        <v>0</v>
      </c>
      <c r="U22" s="24" t="str">
        <f t="shared" si="2"/>
        <v>#N/A</v>
      </c>
      <c r="V22" s="24" t="str">
        <f>VLOOKUP(D22,tmp.leaf.masses.C.only!$B$1:$H$178,7,FALSE)</f>
        <v>#N/A</v>
      </c>
      <c r="W22" s="24" t="str">
        <f t="shared" si="3"/>
        <v>#N/A</v>
      </c>
    </row>
    <row r="23">
      <c r="A23" s="21">
        <v>26.0</v>
      </c>
      <c r="B23" s="22">
        <v>41734.0</v>
      </c>
      <c r="C23" s="21" t="s">
        <v>446</v>
      </c>
      <c r="D23" s="21">
        <v>37.0</v>
      </c>
      <c r="E23" s="21" t="s">
        <v>396</v>
      </c>
      <c r="F23" s="23" t="s">
        <v>447</v>
      </c>
      <c r="G23" s="21">
        <v>3.0</v>
      </c>
      <c r="H23" s="21">
        <v>-3.0</v>
      </c>
      <c r="I23" s="21" t="s">
        <v>398</v>
      </c>
      <c r="J23" s="21" t="s">
        <v>23</v>
      </c>
      <c r="K23" s="21" t="s">
        <v>448</v>
      </c>
      <c r="L23" s="21" t="s">
        <v>400</v>
      </c>
      <c r="M23" s="21">
        <v>1.0</v>
      </c>
      <c r="N23" s="21">
        <v>1.0</v>
      </c>
      <c r="O23" s="21">
        <v>0.0</v>
      </c>
      <c r="P23" s="21">
        <v>0.0</v>
      </c>
      <c r="Q23" s="21" t="s">
        <v>449</v>
      </c>
      <c r="R23" s="21">
        <v>1.0</v>
      </c>
      <c r="S23" s="21">
        <v>40.0</v>
      </c>
      <c r="T23" s="24">
        <f t="shared" si="1"/>
        <v>26250</v>
      </c>
      <c r="U23" s="24">
        <f t="shared" si="2"/>
        <v>375153.1237</v>
      </c>
      <c r="V23" s="24">
        <f>VLOOKUP(D23,tmp.leaf.masses.C.only!$B$1:$H$178,7,FALSE)</f>
        <v>0.02449</v>
      </c>
      <c r="W23" s="24">
        <f t="shared" si="3"/>
        <v>5.574208567</v>
      </c>
    </row>
    <row r="24">
      <c r="A24" s="21">
        <v>25.0</v>
      </c>
      <c r="B24" s="22">
        <v>41734.0</v>
      </c>
      <c r="C24" s="21" t="s">
        <v>446</v>
      </c>
      <c r="D24" s="21">
        <v>37.0</v>
      </c>
      <c r="E24" s="21" t="s">
        <v>396</v>
      </c>
      <c r="F24" s="23" t="s">
        <v>447</v>
      </c>
      <c r="G24" s="21">
        <v>25.0</v>
      </c>
      <c r="H24" s="21">
        <v>-2.0</v>
      </c>
      <c r="I24" s="21" t="s">
        <v>398</v>
      </c>
      <c r="J24" s="21" t="s">
        <v>23</v>
      </c>
      <c r="K24" s="21" t="s">
        <v>448</v>
      </c>
      <c r="L24" s="21" t="s">
        <v>400</v>
      </c>
      <c r="M24" s="21">
        <v>1.0</v>
      </c>
      <c r="N24" s="21">
        <v>1.0</v>
      </c>
      <c r="O24" s="21">
        <v>0.0</v>
      </c>
      <c r="P24" s="21">
        <v>0.0</v>
      </c>
      <c r="Q24" s="21" t="s">
        <v>449</v>
      </c>
      <c r="R24" s="21">
        <v>1.0</v>
      </c>
      <c r="S24" s="21">
        <v>40.0</v>
      </c>
      <c r="T24" s="24">
        <f t="shared" si="1"/>
        <v>21875</v>
      </c>
      <c r="U24" s="24">
        <f t="shared" si="2"/>
        <v>312627.6031</v>
      </c>
      <c r="V24" s="24">
        <f>VLOOKUP(D24,tmp.leaf.masses.C.only!$B$1:$H$178,7,FALSE)</f>
        <v>0.02449</v>
      </c>
      <c r="W24" s="24">
        <f t="shared" si="3"/>
        <v>5.495027321</v>
      </c>
    </row>
    <row r="25">
      <c r="A25" s="21">
        <v>28.0</v>
      </c>
      <c r="B25" s="22">
        <v>41734.0</v>
      </c>
      <c r="C25" s="21" t="s">
        <v>450</v>
      </c>
      <c r="D25" s="21">
        <v>38.0</v>
      </c>
      <c r="E25" s="21" t="s">
        <v>396</v>
      </c>
      <c r="F25" s="23" t="s">
        <v>451</v>
      </c>
      <c r="G25" s="21">
        <v>3.0</v>
      </c>
      <c r="H25" s="21">
        <v>-2.0</v>
      </c>
      <c r="I25" s="21" t="s">
        <v>398</v>
      </c>
      <c r="J25" s="21" t="s">
        <v>23</v>
      </c>
      <c r="K25" s="21" t="s">
        <v>448</v>
      </c>
      <c r="L25" s="21" t="s">
        <v>400</v>
      </c>
      <c r="M25" s="21">
        <v>1.0</v>
      </c>
      <c r="N25" s="21">
        <v>1.0</v>
      </c>
      <c r="O25" s="21">
        <v>0.0</v>
      </c>
      <c r="P25" s="21">
        <v>0.0</v>
      </c>
      <c r="Q25" s="21" t="s">
        <v>449</v>
      </c>
      <c r="R25" s="21">
        <v>1.0</v>
      </c>
      <c r="S25" s="21">
        <v>40.0</v>
      </c>
      <c r="T25" s="24">
        <f t="shared" si="1"/>
        <v>2625</v>
      </c>
      <c r="U25" s="24">
        <f t="shared" si="2"/>
        <v>47603.62694</v>
      </c>
      <c r="V25" s="24">
        <f>VLOOKUP(D25,tmp.leaf.masses.C.only!$B$1:$H$178,7,FALSE)</f>
        <v>0.0193</v>
      </c>
      <c r="W25" s="24">
        <f t="shared" si="3"/>
        <v>4.677640043</v>
      </c>
    </row>
    <row r="26">
      <c r="A26" s="21">
        <v>27.0</v>
      </c>
      <c r="B26" s="22">
        <v>41734.0</v>
      </c>
      <c r="C26" s="21" t="s">
        <v>450</v>
      </c>
      <c r="D26" s="21">
        <v>38.0</v>
      </c>
      <c r="E26" s="21" t="s">
        <v>396</v>
      </c>
      <c r="F26" s="23" t="s">
        <v>451</v>
      </c>
      <c r="G26" s="21">
        <v>42.0</v>
      </c>
      <c r="H26" s="21">
        <v>-1.0</v>
      </c>
      <c r="I26" s="21" t="s">
        <v>398</v>
      </c>
      <c r="J26" s="21" t="s">
        <v>23</v>
      </c>
      <c r="K26" s="21" t="s">
        <v>448</v>
      </c>
      <c r="L26" s="21" t="s">
        <v>400</v>
      </c>
      <c r="M26" s="21">
        <v>1.0</v>
      </c>
      <c r="N26" s="21">
        <v>1.0</v>
      </c>
      <c r="O26" s="21">
        <v>0.0</v>
      </c>
      <c r="P26" s="21">
        <v>0.0</v>
      </c>
      <c r="Q26" s="21" t="s">
        <v>449</v>
      </c>
      <c r="R26" s="21">
        <v>1.0</v>
      </c>
      <c r="S26" s="21">
        <v>40.0</v>
      </c>
      <c r="T26" s="24">
        <f t="shared" si="1"/>
        <v>3675</v>
      </c>
      <c r="U26" s="24">
        <f t="shared" si="2"/>
        <v>66645.07772</v>
      </c>
      <c r="V26" s="24">
        <f>VLOOKUP(D26,tmp.leaf.masses.C.only!$B$1:$H$178,7,FALSE)</f>
        <v>0.0193</v>
      </c>
      <c r="W26" s="24">
        <f t="shared" si="3"/>
        <v>4.823768079</v>
      </c>
    </row>
    <row r="27">
      <c r="A27" s="21">
        <v>29.0</v>
      </c>
      <c r="B27" s="22">
        <v>41734.0</v>
      </c>
      <c r="C27" s="21" t="s">
        <v>450</v>
      </c>
      <c r="D27" s="21">
        <v>38.0</v>
      </c>
      <c r="E27" s="21" t="s">
        <v>402</v>
      </c>
      <c r="F27" s="23" t="s">
        <v>452</v>
      </c>
      <c r="G27" s="21">
        <v>6.0</v>
      </c>
      <c r="H27" s="21">
        <v>-1.0</v>
      </c>
      <c r="I27" s="21" t="s">
        <v>398</v>
      </c>
      <c r="J27" s="21" t="s">
        <v>23</v>
      </c>
      <c r="K27" s="21" t="s">
        <v>399</v>
      </c>
      <c r="L27" s="21" t="s">
        <v>400</v>
      </c>
      <c r="M27" s="21">
        <v>2.0</v>
      </c>
      <c r="N27" s="21">
        <v>1.0</v>
      </c>
      <c r="O27" s="21">
        <v>0.0</v>
      </c>
      <c r="P27" s="21">
        <v>0.0</v>
      </c>
      <c r="Q27" s="21" t="s">
        <v>453</v>
      </c>
      <c r="R27" s="21">
        <v>1.0</v>
      </c>
      <c r="S27" s="21">
        <v>40.0</v>
      </c>
      <c r="T27" s="24">
        <f t="shared" si="1"/>
        <v>525</v>
      </c>
      <c r="U27" s="24">
        <f t="shared" si="2"/>
        <v>9520.725389</v>
      </c>
      <c r="V27" s="24">
        <f>VLOOKUP(D27,tmp.leaf.masses.C.only!$B$1:$H$178,7,FALSE)</f>
        <v>0.0193</v>
      </c>
      <c r="W27" s="24">
        <f t="shared" si="3"/>
        <v>3.978670039</v>
      </c>
    </row>
    <row r="28">
      <c r="A28" s="21">
        <v>30.0</v>
      </c>
      <c r="B28" s="22">
        <v>41734.0</v>
      </c>
      <c r="C28" s="21" t="s">
        <v>450</v>
      </c>
      <c r="D28" s="21">
        <v>38.0</v>
      </c>
      <c r="E28" s="21" t="s">
        <v>28</v>
      </c>
      <c r="F28" s="23" t="s">
        <v>454</v>
      </c>
      <c r="G28" s="21">
        <v>9.0</v>
      </c>
      <c r="H28" s="21">
        <v>-1.0</v>
      </c>
      <c r="I28" s="21" t="s">
        <v>419</v>
      </c>
      <c r="J28" s="21" t="s">
        <v>455</v>
      </c>
      <c r="K28" s="21" t="s">
        <v>410</v>
      </c>
      <c r="L28" s="21" t="s">
        <v>456</v>
      </c>
      <c r="M28" s="21">
        <v>3.0</v>
      </c>
      <c r="N28" s="21">
        <v>0.0</v>
      </c>
      <c r="O28" s="21">
        <v>0.0</v>
      </c>
      <c r="P28" s="21">
        <v>0.0</v>
      </c>
      <c r="Q28" s="21" t="s">
        <v>457</v>
      </c>
      <c r="R28" s="21">
        <v>1.0</v>
      </c>
      <c r="S28" s="21">
        <v>40.0</v>
      </c>
      <c r="T28" s="24">
        <f t="shared" si="1"/>
        <v>787.5</v>
      </c>
      <c r="U28" s="24">
        <f t="shared" si="2"/>
        <v>14281.08808</v>
      </c>
      <c r="V28" s="24">
        <f>VLOOKUP(D28,tmp.leaf.masses.C.only!$B$1:$H$178,7,FALSE)</f>
        <v>0.0193</v>
      </c>
      <c r="W28" s="24">
        <f t="shared" si="3"/>
        <v>4.154761298</v>
      </c>
    </row>
    <row r="29">
      <c r="A29" s="21">
        <v>31.0</v>
      </c>
      <c r="B29" s="22">
        <v>41737.0</v>
      </c>
      <c r="C29" s="21" t="s">
        <v>450</v>
      </c>
      <c r="D29" s="21">
        <v>38.0</v>
      </c>
      <c r="E29" s="21" t="s">
        <v>458</v>
      </c>
      <c r="F29" s="23" t="s">
        <v>57</v>
      </c>
      <c r="G29" s="21">
        <v>13.0</v>
      </c>
      <c r="H29" s="21">
        <v>-2.0</v>
      </c>
      <c r="I29" s="21" t="s">
        <v>459</v>
      </c>
      <c r="J29" s="21" t="s">
        <v>409</v>
      </c>
      <c r="K29" s="21" t="s">
        <v>410</v>
      </c>
      <c r="L29" s="21" t="s">
        <v>411</v>
      </c>
      <c r="M29" s="21">
        <v>2.5</v>
      </c>
      <c r="N29" s="21">
        <v>0.0</v>
      </c>
      <c r="O29" s="21">
        <v>0.0</v>
      </c>
      <c r="P29" s="21">
        <v>0.0</v>
      </c>
      <c r="Q29" s="21" t="s">
        <v>460</v>
      </c>
      <c r="R29" s="21">
        <v>0.0</v>
      </c>
      <c r="S29" s="21">
        <v>40.0</v>
      </c>
      <c r="T29" s="24">
        <f t="shared" si="1"/>
        <v>11375</v>
      </c>
      <c r="U29" s="24">
        <f t="shared" si="2"/>
        <v>206282.3834</v>
      </c>
      <c r="V29" s="24">
        <f>VLOOKUP(D29,tmp.leaf.masses.C.only!$B$1:$H$178,7,FALSE)</f>
        <v>0.0193</v>
      </c>
      <c r="W29" s="24">
        <f t="shared" si="3"/>
        <v>5.314462141</v>
      </c>
    </row>
    <row r="30">
      <c r="A30" s="21">
        <v>33.0</v>
      </c>
      <c r="B30" s="22">
        <v>41737.0</v>
      </c>
      <c r="C30" s="21" t="s">
        <v>461</v>
      </c>
      <c r="D30" s="21">
        <v>39.0</v>
      </c>
      <c r="E30" s="21" t="s">
        <v>396</v>
      </c>
      <c r="F30" s="23" t="s">
        <v>462</v>
      </c>
      <c r="G30" s="21">
        <v>91.0</v>
      </c>
      <c r="H30" s="21">
        <v>0.0</v>
      </c>
      <c r="I30" s="21" t="s">
        <v>463</v>
      </c>
      <c r="J30" s="21" t="s">
        <v>455</v>
      </c>
      <c r="K30" s="21" t="s">
        <v>410</v>
      </c>
      <c r="L30" s="21" t="s">
        <v>411</v>
      </c>
      <c r="M30" s="21">
        <v>2.0</v>
      </c>
      <c r="N30" s="21">
        <v>0.0</v>
      </c>
      <c r="O30" s="21">
        <v>0.0</v>
      </c>
      <c r="P30" s="21">
        <v>0.0</v>
      </c>
      <c r="Q30" s="21" t="s">
        <v>464</v>
      </c>
      <c r="R30" s="21">
        <v>1.0</v>
      </c>
      <c r="S30" s="21">
        <v>40.0</v>
      </c>
      <c r="T30" s="24">
        <f t="shared" si="1"/>
        <v>796.25</v>
      </c>
      <c r="U30" s="24">
        <f t="shared" si="2"/>
        <v>14321.04317</v>
      </c>
      <c r="V30" s="24">
        <f>VLOOKUP(D30,tmp.leaf.masses.C.only!$B$1:$H$178,7,FALSE)</f>
        <v>0.01946</v>
      </c>
      <c r="W30" s="24">
        <f t="shared" si="3"/>
        <v>4.155974654</v>
      </c>
    </row>
    <row r="31">
      <c r="A31" s="21">
        <v>34.0</v>
      </c>
      <c r="B31" s="22">
        <v>41737.0</v>
      </c>
      <c r="C31" s="21" t="s">
        <v>461</v>
      </c>
      <c r="D31" s="21">
        <v>39.0</v>
      </c>
      <c r="E31" s="21" t="s">
        <v>402</v>
      </c>
      <c r="F31" s="23" t="s">
        <v>465</v>
      </c>
      <c r="G31" s="21">
        <v>7.0</v>
      </c>
      <c r="H31" s="21">
        <v>0.0</v>
      </c>
      <c r="I31" s="21" t="s">
        <v>466</v>
      </c>
      <c r="J31" s="21" t="s">
        <v>409</v>
      </c>
      <c r="K31" s="21" t="s">
        <v>410</v>
      </c>
      <c r="L31" s="21" t="s">
        <v>411</v>
      </c>
      <c r="M31" s="21">
        <v>2.0</v>
      </c>
      <c r="N31" s="21">
        <v>0.0</v>
      </c>
      <c r="O31" s="21">
        <v>0.0</v>
      </c>
      <c r="P31" s="21">
        <v>0.0</v>
      </c>
      <c r="Q31" s="21" t="s">
        <v>107</v>
      </c>
      <c r="R31" s="21">
        <v>1.0</v>
      </c>
      <c r="S31" s="21">
        <v>40.0</v>
      </c>
      <c r="T31" s="24">
        <f t="shared" si="1"/>
        <v>61.25</v>
      </c>
      <c r="U31" s="24">
        <f t="shared" si="2"/>
        <v>1101.618705</v>
      </c>
      <c r="V31" s="24">
        <f>VLOOKUP(D31,tmp.leaf.masses.C.only!$B$1:$H$178,7,FALSE)</f>
        <v>0.01946</v>
      </c>
      <c r="W31" s="24">
        <f t="shared" si="3"/>
        <v>3.042031301</v>
      </c>
    </row>
    <row r="32">
      <c r="A32" s="21">
        <v>35.0</v>
      </c>
      <c r="B32" s="22">
        <v>41737.0</v>
      </c>
      <c r="C32" s="21" t="s">
        <v>467</v>
      </c>
      <c r="D32" s="21">
        <v>40.0</v>
      </c>
      <c r="E32" s="21" t="s">
        <v>396</v>
      </c>
      <c r="F32" s="23" t="s">
        <v>468</v>
      </c>
      <c r="G32" s="21">
        <v>14.0</v>
      </c>
      <c r="H32" s="21">
        <v>-1.0</v>
      </c>
      <c r="I32" s="21" t="s">
        <v>398</v>
      </c>
      <c r="J32" s="21" t="s">
        <v>405</v>
      </c>
      <c r="K32" s="21" t="s">
        <v>469</v>
      </c>
      <c r="L32" s="21" t="s">
        <v>456</v>
      </c>
      <c r="M32" s="21">
        <v>1.0</v>
      </c>
      <c r="N32" s="21">
        <v>1.0</v>
      </c>
      <c r="O32" s="21">
        <v>0.0</v>
      </c>
      <c r="P32" s="21">
        <v>0.0</v>
      </c>
      <c r="Q32" s="21" t="s">
        <v>470</v>
      </c>
      <c r="R32" s="21">
        <v>1.0</v>
      </c>
      <c r="S32" s="21">
        <v>40.0</v>
      </c>
      <c r="T32" s="24">
        <f t="shared" si="1"/>
        <v>1225</v>
      </c>
      <c r="U32" s="24">
        <f t="shared" si="2"/>
        <v>14098.9806</v>
      </c>
      <c r="V32" s="24">
        <f>VLOOKUP(D32,tmp.leaf.masses.C.only!$B$1:$H$178,7,FALSE)</f>
        <v>0.03041</v>
      </c>
      <c r="W32" s="24">
        <f t="shared" si="3"/>
        <v>4.149187713</v>
      </c>
    </row>
    <row r="33">
      <c r="A33" s="21">
        <v>36.0</v>
      </c>
      <c r="B33" s="22">
        <v>41737.0</v>
      </c>
      <c r="C33" s="21" t="s">
        <v>467</v>
      </c>
      <c r="D33" s="21">
        <v>40.0</v>
      </c>
      <c r="E33" s="21" t="s">
        <v>402</v>
      </c>
      <c r="F33" s="23" t="s">
        <v>471</v>
      </c>
      <c r="G33" s="21">
        <v>14.0</v>
      </c>
      <c r="H33" s="21">
        <v>-2.0</v>
      </c>
      <c r="I33" s="21" t="s">
        <v>398</v>
      </c>
      <c r="J33" s="21" t="s">
        <v>23</v>
      </c>
      <c r="K33" s="21" t="s">
        <v>410</v>
      </c>
      <c r="L33" s="21" t="s">
        <v>411</v>
      </c>
      <c r="M33" s="21">
        <v>2.0</v>
      </c>
      <c r="N33" s="21" t="s">
        <v>107</v>
      </c>
      <c r="O33" s="21">
        <v>0.0</v>
      </c>
      <c r="P33" s="21">
        <v>0.5</v>
      </c>
      <c r="Q33" s="21" t="s">
        <v>472</v>
      </c>
      <c r="R33" s="21">
        <v>1.0</v>
      </c>
      <c r="S33" s="21">
        <v>40.0</v>
      </c>
      <c r="T33" s="24">
        <f t="shared" si="1"/>
        <v>12250</v>
      </c>
      <c r="U33" s="24">
        <f t="shared" si="2"/>
        <v>140989.806</v>
      </c>
      <c r="V33" s="24">
        <f>VLOOKUP(D33,tmp.leaf.masses.C.only!$B$1:$H$178,7,FALSE)</f>
        <v>0.03041</v>
      </c>
      <c r="W33" s="24">
        <f t="shared" si="3"/>
        <v>5.149187713</v>
      </c>
    </row>
    <row r="34">
      <c r="A34" s="21">
        <v>37.0</v>
      </c>
      <c r="B34" s="22">
        <v>41737.0</v>
      </c>
      <c r="C34" s="21" t="s">
        <v>467</v>
      </c>
      <c r="D34" s="21">
        <v>40.0</v>
      </c>
      <c r="E34" s="21" t="s">
        <v>28</v>
      </c>
      <c r="F34" s="23" t="s">
        <v>473</v>
      </c>
      <c r="G34" s="21">
        <v>10.0</v>
      </c>
      <c r="H34" s="21">
        <v>-2.0</v>
      </c>
      <c r="I34" s="21" t="s">
        <v>463</v>
      </c>
      <c r="J34" s="21" t="s">
        <v>455</v>
      </c>
      <c r="K34" s="21" t="s">
        <v>410</v>
      </c>
      <c r="L34" s="21" t="s">
        <v>411</v>
      </c>
      <c r="M34" s="21">
        <v>2.0</v>
      </c>
      <c r="N34" s="21">
        <v>0.0</v>
      </c>
      <c r="O34" s="21">
        <v>0.0</v>
      </c>
      <c r="P34" s="21">
        <v>0.0</v>
      </c>
      <c r="Q34" s="21" t="s">
        <v>474</v>
      </c>
      <c r="R34" s="21">
        <v>1.0</v>
      </c>
      <c r="S34" s="21">
        <v>40.0</v>
      </c>
      <c r="T34" s="24">
        <f t="shared" si="1"/>
        <v>8750</v>
      </c>
      <c r="U34" s="24">
        <f t="shared" si="2"/>
        <v>100707.0043</v>
      </c>
      <c r="V34" s="24">
        <f>VLOOKUP(D34,tmp.leaf.masses.C.only!$B$1:$H$178,7,FALSE)</f>
        <v>0.03041</v>
      </c>
      <c r="W34" s="24">
        <f t="shared" si="3"/>
        <v>5.003059677</v>
      </c>
    </row>
    <row r="35">
      <c r="A35" s="21">
        <v>38.0</v>
      </c>
      <c r="B35" s="22">
        <v>41737.0</v>
      </c>
      <c r="C35" s="21" t="s">
        <v>467</v>
      </c>
      <c r="D35" s="21">
        <v>40.0</v>
      </c>
      <c r="E35" s="21" t="s">
        <v>113</v>
      </c>
      <c r="F35" s="23" t="s">
        <v>475</v>
      </c>
      <c r="G35" s="21">
        <v>1.0</v>
      </c>
      <c r="H35" s="21">
        <v>-2.0</v>
      </c>
      <c r="I35" s="21" t="s">
        <v>463</v>
      </c>
      <c r="J35" s="21" t="s">
        <v>409</v>
      </c>
      <c r="K35" s="21" t="s">
        <v>410</v>
      </c>
      <c r="L35" s="21" t="s">
        <v>411</v>
      </c>
      <c r="M35" s="21">
        <v>3.0</v>
      </c>
      <c r="N35" s="21">
        <v>0.0</v>
      </c>
      <c r="O35" s="21">
        <v>0.0</v>
      </c>
      <c r="P35" s="21">
        <v>0.0</v>
      </c>
      <c r="Q35" s="21" t="s">
        <v>476</v>
      </c>
      <c r="R35" s="21">
        <v>1.0</v>
      </c>
      <c r="S35" s="21">
        <v>40.0</v>
      </c>
      <c r="T35" s="24">
        <f t="shared" si="1"/>
        <v>875</v>
      </c>
      <c r="U35" s="24">
        <f t="shared" si="2"/>
        <v>10070.70043</v>
      </c>
      <c r="V35" s="24">
        <f>VLOOKUP(D35,tmp.leaf.masses.C.only!$B$1:$H$178,7,FALSE)</f>
        <v>0.03041</v>
      </c>
      <c r="W35" s="24">
        <f t="shared" si="3"/>
        <v>4.003059677</v>
      </c>
    </row>
    <row r="36">
      <c r="A36" s="21">
        <v>39.0</v>
      </c>
      <c r="B36" s="22">
        <v>41737.0</v>
      </c>
      <c r="C36" s="21" t="s">
        <v>477</v>
      </c>
      <c r="D36" s="21">
        <v>41.0</v>
      </c>
      <c r="E36" s="21" t="s">
        <v>396</v>
      </c>
      <c r="F36" s="23" t="s">
        <v>478</v>
      </c>
      <c r="G36" s="21">
        <v>2.0</v>
      </c>
      <c r="H36" s="21">
        <v>0.0</v>
      </c>
      <c r="I36" s="21" t="s">
        <v>398</v>
      </c>
      <c r="J36" s="35"/>
      <c r="K36" s="21" t="s">
        <v>469</v>
      </c>
      <c r="L36" s="21" t="s">
        <v>456</v>
      </c>
      <c r="M36" s="21">
        <v>2.0</v>
      </c>
      <c r="N36" s="21">
        <v>0.0</v>
      </c>
      <c r="O36" s="21">
        <v>0.0</v>
      </c>
      <c r="P36" s="21">
        <v>0.0</v>
      </c>
      <c r="Q36" s="21" t="s">
        <v>481</v>
      </c>
      <c r="R36" s="21">
        <v>1.0</v>
      </c>
      <c r="S36" s="21">
        <v>40.0</v>
      </c>
      <c r="T36" s="24">
        <f t="shared" si="1"/>
        <v>17.5</v>
      </c>
      <c r="U36" s="24">
        <f t="shared" si="2"/>
        <v>333.424061</v>
      </c>
      <c r="V36" s="24">
        <f>VLOOKUP(D36,tmp.leaf.masses.C.only!$B$1:$H$178,7,FALSE)</f>
        <v>0.01837</v>
      </c>
      <c r="W36" s="24">
        <f t="shared" si="3"/>
        <v>2.522996937</v>
      </c>
    </row>
    <row r="37">
      <c r="A37" s="21">
        <v>40.0</v>
      </c>
      <c r="B37" s="22">
        <v>41737.0</v>
      </c>
      <c r="C37" s="21" t="s">
        <v>477</v>
      </c>
      <c r="D37" s="21">
        <v>41.0</v>
      </c>
      <c r="E37" s="21" t="s">
        <v>482</v>
      </c>
      <c r="F37" s="23" t="s">
        <v>57</v>
      </c>
      <c r="G37" s="21">
        <v>9.0</v>
      </c>
      <c r="H37" s="21">
        <v>0.0</v>
      </c>
      <c r="I37" s="21" t="s">
        <v>483</v>
      </c>
      <c r="J37" s="35"/>
      <c r="K37" s="21" t="s">
        <v>410</v>
      </c>
      <c r="L37" s="21" t="s">
        <v>411</v>
      </c>
      <c r="M37" s="21">
        <v>3.0</v>
      </c>
      <c r="N37" s="21">
        <v>0.0</v>
      </c>
      <c r="O37" s="21">
        <v>0.0</v>
      </c>
      <c r="P37" s="21">
        <v>0.0</v>
      </c>
      <c r="Q37" s="21" t="s">
        <v>484</v>
      </c>
      <c r="R37" s="21">
        <v>0.0</v>
      </c>
      <c r="S37" s="21">
        <v>40.0</v>
      </c>
      <c r="T37" s="24">
        <f t="shared" si="1"/>
        <v>78.75</v>
      </c>
      <c r="U37" s="24">
        <f t="shared" si="2"/>
        <v>1500.408274</v>
      </c>
      <c r="V37" s="24">
        <f>VLOOKUP(D37,tmp.leaf.masses.C.only!$B$1:$H$178,7,FALSE)</f>
        <v>0.01837</v>
      </c>
      <c r="W37" s="24">
        <f t="shared" si="3"/>
        <v>3.176209451</v>
      </c>
    </row>
    <row r="38">
      <c r="A38" s="21">
        <v>32.0</v>
      </c>
      <c r="B38" s="22">
        <v>41737.0</v>
      </c>
      <c r="C38" s="21" t="s">
        <v>485</v>
      </c>
      <c r="D38" s="21">
        <v>42.0</v>
      </c>
      <c r="E38" s="21" t="s">
        <v>57</v>
      </c>
      <c r="F38" s="23" t="s">
        <v>57</v>
      </c>
      <c r="G38" s="21">
        <v>0.0</v>
      </c>
      <c r="H38" s="21">
        <v>0.0</v>
      </c>
      <c r="I38" s="21" t="s">
        <v>57</v>
      </c>
      <c r="J38" s="21" t="s">
        <v>57</v>
      </c>
      <c r="K38" s="21" t="s">
        <v>57</v>
      </c>
      <c r="L38" s="21" t="s">
        <v>57</v>
      </c>
      <c r="M38" s="21" t="s">
        <v>57</v>
      </c>
      <c r="N38" s="21" t="s">
        <v>57</v>
      </c>
      <c r="O38" s="21" t="s">
        <v>57</v>
      </c>
      <c r="P38" s="21" t="s">
        <v>57</v>
      </c>
      <c r="Q38" s="21"/>
      <c r="R38" s="21">
        <v>0.0</v>
      </c>
      <c r="S38" s="21">
        <v>40.0</v>
      </c>
      <c r="T38" s="24">
        <f t="shared" si="1"/>
        <v>0</v>
      </c>
      <c r="U38" s="24">
        <f t="shared" si="2"/>
        <v>0</v>
      </c>
      <c r="V38" s="24">
        <f>VLOOKUP(D38,tmp.leaf.masses.C.only!$B$1:$H$178,7,FALSE)</f>
        <v>0.01635</v>
      </c>
      <c r="W38" s="24" t="str">
        <f t="shared" si="3"/>
        <v>#NUM!</v>
      </c>
    </row>
    <row r="39">
      <c r="A39" s="21">
        <v>42.0</v>
      </c>
      <c r="B39" s="22">
        <v>41739.0</v>
      </c>
      <c r="C39" s="21" t="s">
        <v>57</v>
      </c>
      <c r="D39" s="21">
        <v>43.0</v>
      </c>
      <c r="E39" s="21" t="s">
        <v>396</v>
      </c>
      <c r="F39" s="23" t="s">
        <v>486</v>
      </c>
      <c r="G39" s="21">
        <v>29.0</v>
      </c>
      <c r="H39" s="21">
        <v>-1.0</v>
      </c>
      <c r="I39" s="21" t="s">
        <v>398</v>
      </c>
      <c r="J39" s="21" t="s">
        <v>23</v>
      </c>
      <c r="K39" s="21" t="s">
        <v>469</v>
      </c>
      <c r="L39" s="21" t="s">
        <v>411</v>
      </c>
      <c r="M39" s="21">
        <v>2.0</v>
      </c>
      <c r="N39" s="21">
        <v>0.0</v>
      </c>
      <c r="O39" s="21">
        <v>0.0</v>
      </c>
      <c r="P39" s="21">
        <v>0.0</v>
      </c>
      <c r="Q39" s="21" t="s">
        <v>487</v>
      </c>
      <c r="R39" s="21">
        <v>1.0</v>
      </c>
      <c r="S39" s="21">
        <v>40.0</v>
      </c>
      <c r="T39" s="24">
        <f t="shared" si="1"/>
        <v>2537.5</v>
      </c>
      <c r="U39" s="24">
        <f t="shared" si="2"/>
        <v>51665.21233</v>
      </c>
      <c r="V39" s="24">
        <f>VLOOKUP(D39,tmp.leaf.masses.C.only!$B$1:$H$178,7,FALSE)</f>
        <v>0.01719</v>
      </c>
      <c r="W39" s="24">
        <f t="shared" si="3"/>
        <v>4.713198219</v>
      </c>
    </row>
    <row r="40">
      <c r="A40" s="21">
        <v>63.0</v>
      </c>
      <c r="B40" s="22">
        <v>41743.0</v>
      </c>
      <c r="C40" s="21"/>
      <c r="D40" s="21">
        <v>43.0</v>
      </c>
      <c r="E40" s="21" t="s">
        <v>402</v>
      </c>
      <c r="F40" s="23" t="s">
        <v>488</v>
      </c>
      <c r="G40" s="21">
        <v>2.0</v>
      </c>
      <c r="H40" s="21">
        <v>-2.0</v>
      </c>
      <c r="I40" s="21" t="s">
        <v>413</v>
      </c>
      <c r="J40" s="21" t="s">
        <v>455</v>
      </c>
      <c r="K40" s="21" t="s">
        <v>410</v>
      </c>
      <c r="L40" s="21" t="s">
        <v>411</v>
      </c>
      <c r="M40" s="21">
        <v>3.0</v>
      </c>
      <c r="N40" s="21">
        <v>0.0</v>
      </c>
      <c r="O40" s="21">
        <v>0.0</v>
      </c>
      <c r="P40" s="21">
        <v>0.0</v>
      </c>
      <c r="Q40" s="21" t="s">
        <v>489</v>
      </c>
      <c r="R40" s="21">
        <v>1.0</v>
      </c>
      <c r="S40" s="21">
        <v>40.0</v>
      </c>
      <c r="T40" s="24">
        <f t="shared" si="1"/>
        <v>1750</v>
      </c>
      <c r="U40" s="24">
        <f t="shared" si="2"/>
        <v>35631.18092</v>
      </c>
      <c r="V40" s="24">
        <f>VLOOKUP(D40,tmp.leaf.masses.C.only!$B$1:$H$178,7,FALSE)</f>
        <v>0.01719</v>
      </c>
      <c r="W40" s="24">
        <f t="shared" si="3"/>
        <v>4.551830216</v>
      </c>
    </row>
    <row r="41">
      <c r="A41" s="21">
        <v>43.0</v>
      </c>
      <c r="B41" s="22">
        <v>41739.0</v>
      </c>
      <c r="C41" s="21" t="s">
        <v>57</v>
      </c>
      <c r="D41" s="21">
        <v>43.0</v>
      </c>
      <c r="E41" s="21" t="s">
        <v>402</v>
      </c>
      <c r="F41" s="23" t="s">
        <v>488</v>
      </c>
      <c r="G41" s="21">
        <v>12.0</v>
      </c>
      <c r="H41" s="21">
        <v>-1.0</v>
      </c>
      <c r="I41" s="21" t="s">
        <v>490</v>
      </c>
      <c r="J41" s="21" t="s">
        <v>455</v>
      </c>
      <c r="K41" s="21" t="s">
        <v>410</v>
      </c>
      <c r="L41" s="21" t="s">
        <v>411</v>
      </c>
      <c r="M41" s="21">
        <v>2.0</v>
      </c>
      <c r="N41" s="21">
        <v>0.0</v>
      </c>
      <c r="O41" s="21">
        <v>0.0</v>
      </c>
      <c r="P41" s="21">
        <v>0.0</v>
      </c>
      <c r="Q41" s="21" t="s">
        <v>491</v>
      </c>
      <c r="R41" s="21">
        <v>1.0</v>
      </c>
      <c r="S41" s="21">
        <v>40.0</v>
      </c>
      <c r="T41" s="24">
        <f t="shared" si="1"/>
        <v>1050</v>
      </c>
      <c r="U41" s="24">
        <f t="shared" si="2"/>
        <v>21378.70855</v>
      </c>
      <c r="V41" s="24">
        <f>VLOOKUP(D41,tmp.leaf.masses.C.only!$B$1:$H$178,7,FALSE)</f>
        <v>0.01719</v>
      </c>
      <c r="W41" s="24">
        <f t="shared" si="3"/>
        <v>4.329981467</v>
      </c>
    </row>
    <row r="42">
      <c r="A42" s="21">
        <v>44.0</v>
      </c>
      <c r="B42" s="22">
        <v>41739.0</v>
      </c>
      <c r="C42" s="21" t="s">
        <v>57</v>
      </c>
      <c r="D42" s="21">
        <v>43.0</v>
      </c>
      <c r="E42" s="21" t="s">
        <v>28</v>
      </c>
      <c r="F42" s="23" t="s">
        <v>512</v>
      </c>
      <c r="G42" s="21">
        <v>10.0</v>
      </c>
      <c r="H42" s="21">
        <v>-1.0</v>
      </c>
      <c r="I42" s="21" t="s">
        <v>514</v>
      </c>
      <c r="J42" s="21" t="s">
        <v>455</v>
      </c>
      <c r="K42" s="21" t="s">
        <v>410</v>
      </c>
      <c r="L42" s="21" t="s">
        <v>411</v>
      </c>
      <c r="M42" s="21">
        <v>2.0</v>
      </c>
      <c r="N42" s="21">
        <v>0.0</v>
      </c>
      <c r="O42" s="21">
        <v>0.0</v>
      </c>
      <c r="P42" s="21">
        <v>0.0</v>
      </c>
      <c r="Q42" s="21"/>
      <c r="R42" s="21">
        <v>1.0</v>
      </c>
      <c r="S42" s="21">
        <v>40.0</v>
      </c>
      <c r="T42" s="24">
        <f t="shared" si="1"/>
        <v>875</v>
      </c>
      <c r="U42" s="24">
        <f t="shared" si="2"/>
        <v>17815.59046</v>
      </c>
      <c r="V42" s="24">
        <f>VLOOKUP(D42,tmp.leaf.masses.C.only!$B$1:$H$178,7,FALSE)</f>
        <v>0.01719</v>
      </c>
      <c r="W42" s="24">
        <f t="shared" si="3"/>
        <v>4.250800221</v>
      </c>
    </row>
    <row r="43">
      <c r="A43" s="21">
        <v>64.0</v>
      </c>
      <c r="B43" s="22">
        <v>41743.0</v>
      </c>
      <c r="C43" s="21"/>
      <c r="D43" s="21">
        <v>43.0</v>
      </c>
      <c r="E43" s="21" t="s">
        <v>28</v>
      </c>
      <c r="F43" s="23" t="s">
        <v>512</v>
      </c>
      <c r="G43" s="21">
        <v>11.0</v>
      </c>
      <c r="H43" s="21">
        <v>-2.0</v>
      </c>
      <c r="I43" s="21" t="s">
        <v>463</v>
      </c>
      <c r="J43" s="21" t="s">
        <v>455</v>
      </c>
      <c r="K43" s="21" t="s">
        <v>410</v>
      </c>
      <c r="L43" s="21" t="s">
        <v>411</v>
      </c>
      <c r="M43" s="21">
        <v>3.0</v>
      </c>
      <c r="N43" s="21">
        <v>0.0</v>
      </c>
      <c r="O43" s="21">
        <v>0.0</v>
      </c>
      <c r="P43" s="21">
        <v>0.0</v>
      </c>
      <c r="Q43" s="21" t="s">
        <v>489</v>
      </c>
      <c r="R43" s="21">
        <v>1.0</v>
      </c>
      <c r="S43" s="21">
        <v>40.0</v>
      </c>
      <c r="T43" s="24">
        <f t="shared" si="1"/>
        <v>9625</v>
      </c>
      <c r="U43" s="24">
        <f t="shared" si="2"/>
        <v>195971.4951</v>
      </c>
      <c r="V43" s="24">
        <f>VLOOKUP(D43,tmp.leaf.masses.C.only!$B$1:$H$178,7,FALSE)</f>
        <v>0.01719</v>
      </c>
      <c r="W43" s="24">
        <f t="shared" si="3"/>
        <v>5.292192906</v>
      </c>
    </row>
    <row r="44">
      <c r="A44" s="21">
        <v>65.0</v>
      </c>
      <c r="B44" s="22">
        <v>41743.0</v>
      </c>
      <c r="C44" s="21"/>
      <c r="D44" s="21">
        <v>43.0</v>
      </c>
      <c r="E44" s="21" t="s">
        <v>113</v>
      </c>
      <c r="F44" s="23" t="s">
        <v>568</v>
      </c>
      <c r="G44" s="21">
        <v>2.0</v>
      </c>
      <c r="H44" s="21">
        <v>-2.0</v>
      </c>
      <c r="I44" s="21" t="s">
        <v>490</v>
      </c>
      <c r="J44" s="21" t="s">
        <v>455</v>
      </c>
      <c r="K44" s="21" t="s">
        <v>410</v>
      </c>
      <c r="L44" s="21" t="s">
        <v>411</v>
      </c>
      <c r="M44" s="21">
        <v>3.0</v>
      </c>
      <c r="N44" s="21">
        <v>0.0</v>
      </c>
      <c r="O44" s="21">
        <v>0.0</v>
      </c>
      <c r="P44" s="21">
        <v>0.0</v>
      </c>
      <c r="Q44" s="21" t="s">
        <v>489</v>
      </c>
      <c r="R44" s="21">
        <v>1.0</v>
      </c>
      <c r="S44" s="21">
        <v>40.0</v>
      </c>
      <c r="T44" s="24">
        <f t="shared" si="1"/>
        <v>1750</v>
      </c>
      <c r="U44" s="24">
        <f t="shared" si="2"/>
        <v>35631.18092</v>
      </c>
      <c r="V44" s="24">
        <f>VLOOKUP(D44,tmp.leaf.masses.C.only!$B$1:$H$178,7,FALSE)</f>
        <v>0.01719</v>
      </c>
      <c r="W44" s="24">
        <f t="shared" si="3"/>
        <v>4.551830216</v>
      </c>
    </row>
    <row r="45">
      <c r="A45" s="21">
        <v>66.0</v>
      </c>
      <c r="B45" s="22">
        <v>41743.0</v>
      </c>
      <c r="C45" s="21"/>
      <c r="D45" s="21">
        <v>43.0</v>
      </c>
      <c r="E45" s="21" t="s">
        <v>607</v>
      </c>
      <c r="F45" s="23" t="s">
        <v>611</v>
      </c>
      <c r="G45" s="21">
        <v>5.0</v>
      </c>
      <c r="H45" s="21">
        <v>-2.0</v>
      </c>
      <c r="I45" s="21" t="s">
        <v>616</v>
      </c>
      <c r="J45" s="21" t="s">
        <v>409</v>
      </c>
      <c r="K45" s="21" t="s">
        <v>410</v>
      </c>
      <c r="L45" s="21" t="s">
        <v>411</v>
      </c>
      <c r="M45" s="21">
        <v>2.0</v>
      </c>
      <c r="N45" s="21">
        <v>0.0</v>
      </c>
      <c r="O45" s="21">
        <v>0.0</v>
      </c>
      <c r="P45" s="21">
        <v>0.0</v>
      </c>
      <c r="Q45" s="21"/>
      <c r="R45" s="21">
        <v>1.0</v>
      </c>
      <c r="S45" s="21">
        <v>40.0</v>
      </c>
      <c r="T45" s="24">
        <f t="shared" si="1"/>
        <v>4375</v>
      </c>
      <c r="U45" s="24">
        <f t="shared" si="2"/>
        <v>89077.9523</v>
      </c>
      <c r="V45" s="24">
        <f>VLOOKUP(D45,tmp.leaf.masses.C.only!$B$1:$H$178,7,FALSE)</f>
        <v>0.01719</v>
      </c>
      <c r="W45" s="24">
        <f t="shared" si="3"/>
        <v>4.949770225</v>
      </c>
    </row>
    <row r="46">
      <c r="A46" s="21">
        <v>41.0</v>
      </c>
      <c r="B46" s="22">
        <v>41739.0</v>
      </c>
      <c r="C46" s="21" t="s">
        <v>649</v>
      </c>
      <c r="D46" s="21">
        <v>44.0</v>
      </c>
      <c r="E46" s="21" t="s">
        <v>396</v>
      </c>
      <c r="F46" s="23" t="s">
        <v>652</v>
      </c>
      <c r="G46" s="21">
        <v>26.0</v>
      </c>
      <c r="H46" s="21">
        <v>0.0</v>
      </c>
      <c r="I46" s="21" t="s">
        <v>398</v>
      </c>
      <c r="J46" s="39"/>
      <c r="K46" s="21" t="s">
        <v>469</v>
      </c>
      <c r="L46" s="21" t="s">
        <v>411</v>
      </c>
      <c r="M46" s="21">
        <v>2.0</v>
      </c>
      <c r="N46" s="21">
        <v>0.0</v>
      </c>
      <c r="O46" s="21">
        <v>0.0</v>
      </c>
      <c r="P46" s="21">
        <v>0.0</v>
      </c>
      <c r="Q46" s="21" t="s">
        <v>487</v>
      </c>
      <c r="R46" s="21">
        <v>1.0</v>
      </c>
      <c r="S46" s="21">
        <v>40.0</v>
      </c>
      <c r="T46" s="24">
        <f t="shared" si="1"/>
        <v>227.5</v>
      </c>
      <c r="U46" s="24">
        <f t="shared" si="2"/>
        <v>5074.888464</v>
      </c>
      <c r="V46" s="24">
        <f>VLOOKUP(D46,tmp.leaf.masses.C.only!$B$1:$H$178,7,FALSE)</f>
        <v>0.01569</v>
      </c>
      <c r="W46" s="24">
        <f t="shared" si="3"/>
        <v>3.705426502</v>
      </c>
    </row>
    <row r="47">
      <c r="A47" s="21">
        <v>59.0</v>
      </c>
      <c r="B47" s="22">
        <v>41743.0</v>
      </c>
      <c r="C47" s="21"/>
      <c r="D47" s="21">
        <v>44.0</v>
      </c>
      <c r="E47" s="21" t="s">
        <v>402</v>
      </c>
      <c r="F47" s="23" t="s">
        <v>705</v>
      </c>
      <c r="G47" s="21">
        <v>11.0</v>
      </c>
      <c r="H47" s="21">
        <v>-1.0</v>
      </c>
      <c r="I47" s="21" t="s">
        <v>413</v>
      </c>
      <c r="J47" s="21" t="s">
        <v>455</v>
      </c>
      <c r="K47" s="21" t="s">
        <v>410</v>
      </c>
      <c r="L47" s="21" t="s">
        <v>411</v>
      </c>
      <c r="M47" s="21">
        <v>3.0</v>
      </c>
      <c r="N47" s="21">
        <v>0.0</v>
      </c>
      <c r="O47" s="21">
        <v>0.0</v>
      </c>
      <c r="P47" s="21">
        <v>0.0</v>
      </c>
      <c r="Q47" s="21" t="s">
        <v>720</v>
      </c>
      <c r="R47" s="21">
        <v>1.0</v>
      </c>
      <c r="S47" s="21">
        <v>40.0</v>
      </c>
      <c r="T47" s="24">
        <f t="shared" si="1"/>
        <v>962.5</v>
      </c>
      <c r="U47" s="24">
        <f t="shared" si="2"/>
        <v>21470.68196</v>
      </c>
      <c r="V47" s="24">
        <f>VLOOKUP(D47,tmp.leaf.masses.C.only!$B$1:$H$178,7,FALSE)</f>
        <v>0.01569</v>
      </c>
      <c r="W47" s="24">
        <f t="shared" si="3"/>
        <v>4.331845839</v>
      </c>
    </row>
    <row r="48">
      <c r="A48" s="21">
        <v>60.0</v>
      </c>
      <c r="B48" s="22">
        <v>41743.0</v>
      </c>
      <c r="C48" s="21"/>
      <c r="D48" s="21">
        <v>44.0</v>
      </c>
      <c r="E48" s="21" t="s">
        <v>28</v>
      </c>
      <c r="F48" s="23" t="s">
        <v>749</v>
      </c>
      <c r="G48" s="21">
        <v>8.0</v>
      </c>
      <c r="H48" s="21">
        <v>-1.0</v>
      </c>
      <c r="I48" s="21" t="s">
        <v>463</v>
      </c>
      <c r="J48" s="21" t="s">
        <v>752</v>
      </c>
      <c r="K48" s="21" t="s">
        <v>410</v>
      </c>
      <c r="L48" s="21" t="s">
        <v>411</v>
      </c>
      <c r="M48" s="21">
        <v>3.0</v>
      </c>
      <c r="N48" s="21">
        <v>0.0</v>
      </c>
      <c r="O48" s="21">
        <v>0.0</v>
      </c>
      <c r="P48" s="21">
        <v>0.0</v>
      </c>
      <c r="Q48" s="21" t="s">
        <v>489</v>
      </c>
      <c r="R48" s="21">
        <v>1.0</v>
      </c>
      <c r="S48" s="21">
        <v>40.0</v>
      </c>
      <c r="T48" s="24">
        <f t="shared" si="1"/>
        <v>700</v>
      </c>
      <c r="U48" s="24">
        <f t="shared" si="2"/>
        <v>15615.04143</v>
      </c>
      <c r="V48" s="24">
        <f>VLOOKUP(D48,tmp.leaf.masses.C.only!$B$1:$H$178,7,FALSE)</f>
        <v>0.01569</v>
      </c>
      <c r="W48" s="24">
        <f t="shared" si="3"/>
        <v>4.193543141</v>
      </c>
    </row>
    <row r="49">
      <c r="A49" s="21">
        <v>61.0</v>
      </c>
      <c r="B49" s="22">
        <v>41743.0</v>
      </c>
      <c r="C49" s="21"/>
      <c r="D49" s="21">
        <v>44.0</v>
      </c>
      <c r="E49" s="21" t="s">
        <v>113</v>
      </c>
      <c r="F49" s="23" t="s">
        <v>774</v>
      </c>
      <c r="G49" s="21">
        <v>6.0</v>
      </c>
      <c r="H49" s="21">
        <v>-1.0</v>
      </c>
      <c r="I49" s="21" t="s">
        <v>404</v>
      </c>
      <c r="J49" s="21" t="s">
        <v>752</v>
      </c>
      <c r="K49" s="21" t="s">
        <v>410</v>
      </c>
      <c r="L49" s="21" t="s">
        <v>411</v>
      </c>
      <c r="M49" s="21">
        <v>3.0</v>
      </c>
      <c r="N49" s="21">
        <v>0.0</v>
      </c>
      <c r="O49" s="21">
        <v>0.0</v>
      </c>
      <c r="P49" s="21">
        <v>0.0</v>
      </c>
      <c r="Q49" s="21" t="s">
        <v>489</v>
      </c>
      <c r="R49" s="21">
        <v>1.0</v>
      </c>
      <c r="S49" s="21">
        <v>40.0</v>
      </c>
      <c r="T49" s="24">
        <f t="shared" si="1"/>
        <v>525</v>
      </c>
      <c r="U49" s="24">
        <f t="shared" si="2"/>
        <v>11711.28107</v>
      </c>
      <c r="V49" s="24">
        <f>VLOOKUP(D49,tmp.leaf.masses.C.only!$B$1:$H$178,7,FALSE)</f>
        <v>0.01569</v>
      </c>
      <c r="W49" s="24">
        <f t="shared" si="3"/>
        <v>4.068604404</v>
      </c>
    </row>
    <row r="50">
      <c r="A50" s="21">
        <v>62.0</v>
      </c>
      <c r="B50" s="22">
        <v>41743.0</v>
      </c>
      <c r="C50" s="21"/>
      <c r="D50" s="21">
        <v>44.0</v>
      </c>
      <c r="E50" s="21" t="s">
        <v>607</v>
      </c>
      <c r="F50" s="23" t="s">
        <v>809</v>
      </c>
      <c r="G50" s="21">
        <v>14.0</v>
      </c>
      <c r="H50" s="21">
        <v>-1.0</v>
      </c>
      <c r="I50" s="21" t="s">
        <v>413</v>
      </c>
      <c r="J50" s="21" t="s">
        <v>409</v>
      </c>
      <c r="K50" s="21" t="s">
        <v>410</v>
      </c>
      <c r="L50" s="21" t="s">
        <v>411</v>
      </c>
      <c r="M50" s="21">
        <v>3.0</v>
      </c>
      <c r="N50" s="21">
        <v>0.0</v>
      </c>
      <c r="O50" s="21">
        <v>0.0</v>
      </c>
      <c r="P50" s="21">
        <v>0.0</v>
      </c>
      <c r="Q50" s="21" t="s">
        <v>489</v>
      </c>
      <c r="R50" s="21">
        <v>1.0</v>
      </c>
      <c r="S50" s="21">
        <v>40.0</v>
      </c>
      <c r="T50" s="24">
        <f t="shared" si="1"/>
        <v>1225</v>
      </c>
      <c r="U50" s="24">
        <f t="shared" si="2"/>
        <v>27326.3225</v>
      </c>
      <c r="V50" s="24">
        <f>VLOOKUP(D50,tmp.leaf.masses.C.only!$B$1:$H$178,7,FALSE)</f>
        <v>0.01569</v>
      </c>
      <c r="W50" s="24">
        <f t="shared" si="3"/>
        <v>4.436581189</v>
      </c>
    </row>
    <row r="51">
      <c r="A51" s="21">
        <v>55.0</v>
      </c>
      <c r="B51" s="22">
        <v>41743.0</v>
      </c>
      <c r="C51" s="21"/>
      <c r="D51" s="21">
        <v>45.0</v>
      </c>
      <c r="E51" s="21" t="s">
        <v>57</v>
      </c>
      <c r="F51" s="23" t="s">
        <v>57</v>
      </c>
      <c r="G51" s="21">
        <v>0.0</v>
      </c>
      <c r="H51" s="21">
        <v>0.0</v>
      </c>
      <c r="I51" s="21" t="s">
        <v>57</v>
      </c>
      <c r="J51" s="21" t="s">
        <v>57</v>
      </c>
      <c r="K51" s="21" t="s">
        <v>57</v>
      </c>
      <c r="L51" s="21" t="s">
        <v>57</v>
      </c>
      <c r="M51" s="21" t="s">
        <v>57</v>
      </c>
      <c r="N51" s="21" t="s">
        <v>57</v>
      </c>
      <c r="O51" s="21" t="s">
        <v>57</v>
      </c>
      <c r="P51" s="21" t="s">
        <v>57</v>
      </c>
      <c r="Q51" s="21"/>
      <c r="R51" s="21">
        <v>0.0</v>
      </c>
      <c r="S51" s="21">
        <v>40.0</v>
      </c>
      <c r="T51" s="24">
        <f t="shared" si="1"/>
        <v>0</v>
      </c>
      <c r="U51" s="24">
        <f t="shared" si="2"/>
        <v>0</v>
      </c>
      <c r="V51" s="24">
        <f>VLOOKUP(D51,tmp.leaf.masses.C.only!$B$1:$H$178,7,FALSE)</f>
        <v>0.02209</v>
      </c>
      <c r="W51" s="24" t="str">
        <f t="shared" si="3"/>
        <v>#NUM!</v>
      </c>
    </row>
    <row r="52">
      <c r="A52" s="21">
        <v>54.0</v>
      </c>
      <c r="B52" s="22">
        <v>41743.0</v>
      </c>
      <c r="C52" s="21"/>
      <c r="D52" s="21">
        <v>46.0</v>
      </c>
      <c r="E52" s="21" t="s">
        <v>57</v>
      </c>
      <c r="F52" s="23" t="s">
        <v>57</v>
      </c>
      <c r="G52" s="21">
        <v>0.0</v>
      </c>
      <c r="H52" s="21">
        <v>0.0</v>
      </c>
      <c r="I52" s="21" t="s">
        <v>57</v>
      </c>
      <c r="J52" s="21" t="s">
        <v>57</v>
      </c>
      <c r="K52" s="21" t="s">
        <v>57</v>
      </c>
      <c r="L52" s="21" t="s">
        <v>57</v>
      </c>
      <c r="M52" s="21" t="s">
        <v>57</v>
      </c>
      <c r="N52" s="21" t="s">
        <v>57</v>
      </c>
      <c r="O52" s="21" t="s">
        <v>57</v>
      </c>
      <c r="P52" s="21" t="s">
        <v>57</v>
      </c>
      <c r="Q52" s="21"/>
      <c r="R52" s="21">
        <v>0.0</v>
      </c>
      <c r="S52" s="21">
        <v>40.0</v>
      </c>
      <c r="T52" s="24">
        <f t="shared" si="1"/>
        <v>0</v>
      </c>
      <c r="U52" s="24">
        <f t="shared" si="2"/>
        <v>0</v>
      </c>
      <c r="V52" s="24">
        <f>VLOOKUP(D52,tmp.leaf.masses.C.only!$B$1:$H$178,7,FALSE)</f>
        <v>0.01932</v>
      </c>
      <c r="W52" s="24" t="str">
        <f t="shared" si="3"/>
        <v>#NUM!</v>
      </c>
    </row>
    <row r="53">
      <c r="A53" s="21">
        <v>53.0</v>
      </c>
      <c r="B53" s="22">
        <v>41743.0</v>
      </c>
      <c r="C53" s="21"/>
      <c r="D53" s="21">
        <v>47.0</v>
      </c>
      <c r="E53" s="21" t="s">
        <v>57</v>
      </c>
      <c r="F53" s="23" t="s">
        <v>57</v>
      </c>
      <c r="G53" s="21">
        <v>0.0</v>
      </c>
      <c r="H53" s="21">
        <v>0.0</v>
      </c>
      <c r="I53" s="21" t="s">
        <v>57</v>
      </c>
      <c r="J53" s="21" t="s">
        <v>57</v>
      </c>
      <c r="K53" s="21" t="s">
        <v>57</v>
      </c>
      <c r="L53" s="21" t="s">
        <v>57</v>
      </c>
      <c r="M53" s="21" t="s">
        <v>57</v>
      </c>
      <c r="N53" s="21" t="s">
        <v>57</v>
      </c>
      <c r="O53" s="21" t="s">
        <v>57</v>
      </c>
      <c r="P53" s="21" t="s">
        <v>57</v>
      </c>
      <c r="Q53" s="21"/>
      <c r="R53" s="21">
        <v>0.0</v>
      </c>
      <c r="S53" s="21">
        <v>40.0</v>
      </c>
      <c r="T53" s="24">
        <f t="shared" si="1"/>
        <v>0</v>
      </c>
      <c r="U53" s="24">
        <f t="shared" si="2"/>
        <v>0</v>
      </c>
      <c r="V53" s="24">
        <f>VLOOKUP(D53,tmp.leaf.masses.C.only!$B$1:$H$178,7,FALSE)</f>
        <v>0.02308</v>
      </c>
      <c r="W53" s="24" t="str">
        <f t="shared" si="3"/>
        <v>#NUM!</v>
      </c>
    </row>
    <row r="54">
      <c r="A54" s="21">
        <v>57.0</v>
      </c>
      <c r="B54" s="22">
        <v>41743.0</v>
      </c>
      <c r="C54" s="21"/>
      <c r="D54" s="21">
        <v>49.0</v>
      </c>
      <c r="E54" s="21" t="s">
        <v>57</v>
      </c>
      <c r="F54" s="23" t="s">
        <v>57</v>
      </c>
      <c r="G54" s="21">
        <v>0.0</v>
      </c>
      <c r="H54" s="21">
        <v>0.0</v>
      </c>
      <c r="I54" s="21" t="s">
        <v>57</v>
      </c>
      <c r="J54" s="21" t="s">
        <v>57</v>
      </c>
      <c r="K54" s="21" t="s">
        <v>57</v>
      </c>
      <c r="L54" s="21" t="s">
        <v>57</v>
      </c>
      <c r="M54" s="21" t="s">
        <v>57</v>
      </c>
      <c r="N54" s="21" t="s">
        <v>57</v>
      </c>
      <c r="O54" s="21" t="s">
        <v>57</v>
      </c>
      <c r="P54" s="21" t="s">
        <v>57</v>
      </c>
      <c r="Q54" s="21"/>
      <c r="R54" s="21">
        <v>0.0</v>
      </c>
      <c r="S54" s="21">
        <v>40.0</v>
      </c>
      <c r="T54" s="24">
        <f t="shared" si="1"/>
        <v>0</v>
      </c>
      <c r="U54" s="24">
        <f t="shared" si="2"/>
        <v>0</v>
      </c>
      <c r="V54" s="24">
        <f>VLOOKUP(D54,tmp.leaf.masses.C.only!$B$1:$H$178,7,FALSE)</f>
        <v>0.02586</v>
      </c>
      <c r="W54" s="24" t="str">
        <f t="shared" si="3"/>
        <v>#NUM!</v>
      </c>
    </row>
    <row r="55">
      <c r="A55" s="21">
        <v>45.0</v>
      </c>
      <c r="B55" s="22">
        <v>41739.0</v>
      </c>
      <c r="C55" s="21"/>
      <c r="D55" s="21">
        <v>50.0</v>
      </c>
      <c r="E55" s="21" t="s">
        <v>396</v>
      </c>
      <c r="F55" s="23" t="s">
        <v>911</v>
      </c>
      <c r="G55" s="21">
        <v>717.0</v>
      </c>
      <c r="H55" s="21">
        <v>-3.0</v>
      </c>
      <c r="I55" s="21" t="s">
        <v>490</v>
      </c>
      <c r="J55" s="21" t="s">
        <v>455</v>
      </c>
      <c r="K55" s="21" t="s">
        <v>410</v>
      </c>
      <c r="L55" s="21" t="s">
        <v>411</v>
      </c>
      <c r="M55" s="21">
        <v>3.0</v>
      </c>
      <c r="N55" s="21">
        <v>0.0</v>
      </c>
      <c r="O55" s="21">
        <v>0.0</v>
      </c>
      <c r="P55" s="21">
        <v>0.5</v>
      </c>
      <c r="Q55" s="21" t="s">
        <v>491</v>
      </c>
      <c r="R55" s="21">
        <v>1.0</v>
      </c>
      <c r="S55" s="21">
        <v>40.0</v>
      </c>
      <c r="T55" s="24">
        <f t="shared" si="1"/>
        <v>6273750</v>
      </c>
      <c r="U55" s="24">
        <f t="shared" si="2"/>
        <v>177942666.1</v>
      </c>
      <c r="V55" s="24">
        <f>VLOOKUP(D55,tmp.leaf.masses.C.only!$B$1:$H$178,7,FALSE)</f>
        <v>0.01234</v>
      </c>
      <c r="W55" s="24">
        <f t="shared" si="3"/>
        <v>8.250280093</v>
      </c>
    </row>
    <row r="56">
      <c r="A56" s="21">
        <v>46.0</v>
      </c>
      <c r="B56" s="22">
        <v>41739.0</v>
      </c>
      <c r="C56" s="21"/>
      <c r="D56" s="21">
        <v>50.0</v>
      </c>
      <c r="E56" s="21" t="s">
        <v>402</v>
      </c>
      <c r="F56" s="23" t="s">
        <v>912</v>
      </c>
      <c r="G56" s="21">
        <v>58.0</v>
      </c>
      <c r="H56" s="21">
        <v>-3.0</v>
      </c>
      <c r="I56" s="21" t="s">
        <v>913</v>
      </c>
      <c r="J56" s="21" t="s">
        <v>455</v>
      </c>
      <c r="K56" s="21" t="s">
        <v>410</v>
      </c>
      <c r="L56" s="21" t="s">
        <v>411</v>
      </c>
      <c r="M56" s="21">
        <v>2.0</v>
      </c>
      <c r="N56" s="21">
        <v>0.0</v>
      </c>
      <c r="O56" s="21">
        <v>0.0</v>
      </c>
      <c r="P56" s="21">
        <v>0.0</v>
      </c>
      <c r="Q56" s="21"/>
      <c r="R56" s="21">
        <v>1.0</v>
      </c>
      <c r="S56" s="21">
        <v>40.0</v>
      </c>
      <c r="T56" s="24">
        <f t="shared" si="1"/>
        <v>507500</v>
      </c>
      <c r="U56" s="24">
        <f t="shared" si="2"/>
        <v>14394246.35</v>
      </c>
      <c r="V56" s="24">
        <f>VLOOKUP(D56,tmp.leaf.masses.C.only!$B$1:$H$178,7,FALSE)</f>
        <v>0.01234</v>
      </c>
      <c r="W56" s="24">
        <f t="shared" si="3"/>
        <v>7.158188931</v>
      </c>
    </row>
    <row r="57">
      <c r="A57" s="21">
        <v>50.0</v>
      </c>
      <c r="B57" s="22">
        <v>41739.0</v>
      </c>
      <c r="C57" s="21"/>
      <c r="D57" s="21">
        <v>52.0</v>
      </c>
      <c r="E57" s="21" t="s">
        <v>396</v>
      </c>
      <c r="F57" s="23" t="s">
        <v>914</v>
      </c>
      <c r="G57" s="21">
        <v>88.0</v>
      </c>
      <c r="H57" s="21">
        <v>-3.0</v>
      </c>
      <c r="I57" s="21" t="s">
        <v>398</v>
      </c>
      <c r="J57" s="21" t="s">
        <v>915</v>
      </c>
      <c r="K57" s="21" t="s">
        <v>448</v>
      </c>
      <c r="L57" s="21" t="s">
        <v>607</v>
      </c>
      <c r="M57" s="21">
        <v>2.0</v>
      </c>
      <c r="N57" s="21">
        <v>1.0</v>
      </c>
      <c r="O57" s="21">
        <v>0.0</v>
      </c>
      <c r="P57" s="21">
        <v>0.0</v>
      </c>
      <c r="Q57" s="21" t="s">
        <v>916</v>
      </c>
      <c r="R57" s="21">
        <v>1.0</v>
      </c>
      <c r="S57" s="21">
        <v>40.0</v>
      </c>
      <c r="T57" s="24">
        <f t="shared" si="1"/>
        <v>770000</v>
      </c>
      <c r="U57" s="24">
        <f t="shared" si="2"/>
        <v>8626760.563</v>
      </c>
      <c r="V57" s="24">
        <f>VLOOKUP(D57,tmp.leaf.masses.C.only!$B$1:$H$178,7,FALSE)</f>
        <v>0.03124</v>
      </c>
      <c r="W57" s="24">
        <f t="shared" si="3"/>
        <v>6.935847744</v>
      </c>
    </row>
    <row r="58">
      <c r="A58" s="21">
        <v>56.0</v>
      </c>
      <c r="B58" s="22">
        <v>41743.0</v>
      </c>
      <c r="C58" s="21"/>
      <c r="D58" s="21">
        <v>54.0</v>
      </c>
      <c r="E58" s="21" t="s">
        <v>57</v>
      </c>
      <c r="F58" s="23" t="s">
        <v>57</v>
      </c>
      <c r="G58" s="21">
        <v>0.0</v>
      </c>
      <c r="H58" s="21">
        <v>0.0</v>
      </c>
      <c r="I58" s="21" t="s">
        <v>57</v>
      </c>
      <c r="J58" s="21" t="s">
        <v>57</v>
      </c>
      <c r="K58" s="21" t="s">
        <v>57</v>
      </c>
      <c r="L58" s="21" t="s">
        <v>57</v>
      </c>
      <c r="M58" s="21" t="s">
        <v>57</v>
      </c>
      <c r="N58" s="21" t="s">
        <v>57</v>
      </c>
      <c r="O58" s="21" t="s">
        <v>57</v>
      </c>
      <c r="P58" s="21" t="s">
        <v>57</v>
      </c>
      <c r="Q58" s="21"/>
      <c r="R58" s="21">
        <v>0.0</v>
      </c>
      <c r="S58" s="21">
        <v>40.0</v>
      </c>
      <c r="T58" s="24">
        <f t="shared" si="1"/>
        <v>0</v>
      </c>
      <c r="U58" s="24">
        <f t="shared" si="2"/>
        <v>0</v>
      </c>
      <c r="V58" s="24">
        <f>VLOOKUP(D58,tmp.leaf.masses.C.only!$B$1:$H$178,7,FALSE)</f>
        <v>0.01654</v>
      </c>
      <c r="W58" s="24" t="str">
        <f t="shared" si="3"/>
        <v>#NUM!</v>
      </c>
    </row>
    <row r="59">
      <c r="A59" s="21">
        <v>47.0</v>
      </c>
      <c r="B59" s="22">
        <v>41739.0</v>
      </c>
      <c r="C59" s="21"/>
      <c r="D59" s="21">
        <v>55.0</v>
      </c>
      <c r="E59" s="21" t="s">
        <v>396</v>
      </c>
      <c r="F59" s="23" t="s">
        <v>917</v>
      </c>
      <c r="G59" s="21">
        <v>14.0</v>
      </c>
      <c r="H59" s="21">
        <v>-3.0</v>
      </c>
      <c r="I59" s="21" t="s">
        <v>398</v>
      </c>
      <c r="J59" s="21" t="s">
        <v>23</v>
      </c>
      <c r="K59" s="21" t="s">
        <v>410</v>
      </c>
      <c r="L59" s="21" t="s">
        <v>607</v>
      </c>
      <c r="M59" s="21">
        <v>2.5</v>
      </c>
      <c r="N59" s="21">
        <v>1.0</v>
      </c>
      <c r="O59" s="21">
        <v>1.0</v>
      </c>
      <c r="P59" s="21">
        <v>0.0</v>
      </c>
      <c r="Q59" s="21" t="s">
        <v>918</v>
      </c>
      <c r="R59" s="21">
        <v>1.0</v>
      </c>
      <c r="S59" s="21">
        <v>40.0</v>
      </c>
      <c r="T59" s="24">
        <f t="shared" si="1"/>
        <v>122500</v>
      </c>
      <c r="U59" s="24">
        <f t="shared" si="2"/>
        <v>2411417.323</v>
      </c>
      <c r="V59" s="24">
        <f>VLOOKUP(D59,tmp.leaf.masses.C.only!$B$1:$H$178,7,FALSE)</f>
        <v>0.01778</v>
      </c>
      <c r="W59" s="24">
        <f t="shared" si="3"/>
        <v>6.382272376</v>
      </c>
    </row>
    <row r="60">
      <c r="A60" s="21">
        <v>48.0</v>
      </c>
      <c r="B60" s="22">
        <v>41739.0</v>
      </c>
      <c r="C60" s="21"/>
      <c r="D60" s="21">
        <v>55.0</v>
      </c>
      <c r="E60" s="21" t="s">
        <v>402</v>
      </c>
      <c r="F60" s="23" t="s">
        <v>919</v>
      </c>
      <c r="G60" s="21">
        <v>8.0</v>
      </c>
      <c r="H60" s="21">
        <v>-3.0</v>
      </c>
      <c r="I60" s="21" t="s">
        <v>490</v>
      </c>
      <c r="J60" s="21" t="s">
        <v>455</v>
      </c>
      <c r="K60" s="21" t="s">
        <v>410</v>
      </c>
      <c r="L60" s="21" t="s">
        <v>411</v>
      </c>
      <c r="M60" s="21">
        <v>2.5</v>
      </c>
      <c r="N60" s="21">
        <v>0.0</v>
      </c>
      <c r="O60" s="21">
        <v>0.0</v>
      </c>
      <c r="P60" s="21">
        <v>0.0</v>
      </c>
      <c r="Q60" s="21"/>
      <c r="R60" s="21">
        <v>1.0</v>
      </c>
      <c r="S60" s="21">
        <v>40.0</v>
      </c>
      <c r="T60" s="24">
        <f t="shared" si="1"/>
        <v>70000</v>
      </c>
      <c r="U60" s="24">
        <f t="shared" si="2"/>
        <v>1377952.756</v>
      </c>
      <c r="V60" s="24">
        <f>VLOOKUP(D60,tmp.leaf.masses.C.only!$B$1:$H$178,7,FALSE)</f>
        <v>0.01778</v>
      </c>
      <c r="W60" s="24">
        <f t="shared" si="3"/>
        <v>6.139234328</v>
      </c>
    </row>
    <row r="61">
      <c r="A61" s="21">
        <v>49.0</v>
      </c>
      <c r="B61" s="22">
        <v>41739.0</v>
      </c>
      <c r="C61" s="21"/>
      <c r="D61" s="21">
        <v>55.0</v>
      </c>
      <c r="E61" s="21" t="s">
        <v>28</v>
      </c>
      <c r="F61" s="23" t="s">
        <v>920</v>
      </c>
      <c r="G61" s="21">
        <v>1.0</v>
      </c>
      <c r="H61" s="21">
        <v>-3.0</v>
      </c>
      <c r="I61" s="21" t="s">
        <v>463</v>
      </c>
      <c r="J61" s="21" t="s">
        <v>23</v>
      </c>
      <c r="K61" s="21" t="s">
        <v>410</v>
      </c>
      <c r="L61" s="21" t="s">
        <v>411</v>
      </c>
      <c r="M61" s="21">
        <v>2.5</v>
      </c>
      <c r="N61" s="21">
        <v>0.0</v>
      </c>
      <c r="O61" s="21">
        <v>0.0</v>
      </c>
      <c r="P61" s="21">
        <v>0.5</v>
      </c>
      <c r="Q61" s="21" t="s">
        <v>491</v>
      </c>
      <c r="R61" s="21">
        <v>1.0</v>
      </c>
      <c r="S61" s="21">
        <v>40.0</v>
      </c>
      <c r="T61" s="24">
        <f t="shared" si="1"/>
        <v>8750</v>
      </c>
      <c r="U61" s="24">
        <f t="shared" si="2"/>
        <v>172244.0945</v>
      </c>
      <c r="V61" s="24">
        <f>VLOOKUP(D61,tmp.leaf.masses.C.only!$B$1:$H$178,7,FALSE)</f>
        <v>0.01778</v>
      </c>
      <c r="W61" s="24">
        <f t="shared" si="3"/>
        <v>5.236144341</v>
      </c>
    </row>
    <row r="62">
      <c r="A62" s="21">
        <v>51.0</v>
      </c>
      <c r="B62" s="22">
        <v>41743.0</v>
      </c>
      <c r="C62" s="21"/>
      <c r="D62" s="21">
        <v>55.0</v>
      </c>
      <c r="E62" s="21" t="s">
        <v>113</v>
      </c>
      <c r="F62" s="23" t="s">
        <v>921</v>
      </c>
      <c r="G62" s="21">
        <v>1.0</v>
      </c>
      <c r="H62" s="21">
        <v>-3.0</v>
      </c>
      <c r="I62" s="21" t="s">
        <v>398</v>
      </c>
      <c r="J62" s="21" t="s">
        <v>23</v>
      </c>
      <c r="K62" s="21" t="s">
        <v>448</v>
      </c>
      <c r="L62" s="21" t="s">
        <v>607</v>
      </c>
      <c r="M62" s="21">
        <v>2.0</v>
      </c>
      <c r="N62" s="21">
        <v>1.0</v>
      </c>
      <c r="O62" s="21">
        <v>0.0</v>
      </c>
      <c r="P62" s="21">
        <v>0.0</v>
      </c>
      <c r="Q62" s="21" t="s">
        <v>922</v>
      </c>
      <c r="R62" s="21">
        <v>1.0</v>
      </c>
      <c r="S62" s="21">
        <v>40.0</v>
      </c>
      <c r="T62" s="24">
        <f t="shared" si="1"/>
        <v>8750</v>
      </c>
      <c r="U62" s="24">
        <f t="shared" si="2"/>
        <v>172244.0945</v>
      </c>
      <c r="V62" s="24">
        <f>VLOOKUP(D62,tmp.leaf.masses.C.only!$B$1:$H$178,7,FALSE)</f>
        <v>0.01778</v>
      </c>
      <c r="W62" s="24">
        <f t="shared" si="3"/>
        <v>5.236144341</v>
      </c>
    </row>
    <row r="63">
      <c r="A63" s="21">
        <v>52.0</v>
      </c>
      <c r="B63" s="22">
        <v>41743.0</v>
      </c>
      <c r="C63" s="21"/>
      <c r="D63" s="21">
        <v>55.0</v>
      </c>
      <c r="E63" s="21" t="s">
        <v>607</v>
      </c>
      <c r="F63" s="23" t="s">
        <v>923</v>
      </c>
      <c r="G63" s="21">
        <v>1.0</v>
      </c>
      <c r="H63" s="21">
        <v>-3.0</v>
      </c>
      <c r="I63" s="21" t="s">
        <v>398</v>
      </c>
      <c r="J63" s="21" t="s">
        <v>23</v>
      </c>
      <c r="K63" s="21" t="s">
        <v>410</v>
      </c>
      <c r="L63" s="21" t="s">
        <v>411</v>
      </c>
      <c r="M63" s="21">
        <v>3.0</v>
      </c>
      <c r="N63" s="21">
        <v>0.5</v>
      </c>
      <c r="O63" s="21">
        <v>0.0</v>
      </c>
      <c r="P63" s="21">
        <v>0.0</v>
      </c>
      <c r="Q63" s="21"/>
      <c r="R63" s="21">
        <v>1.0</v>
      </c>
      <c r="S63" s="21">
        <v>40.0</v>
      </c>
      <c r="T63" s="24">
        <f t="shared" si="1"/>
        <v>8750</v>
      </c>
      <c r="U63" s="24">
        <f t="shared" si="2"/>
        <v>172244.0945</v>
      </c>
      <c r="V63" s="24">
        <f>VLOOKUP(D63,tmp.leaf.masses.C.only!$B$1:$H$178,7,FALSE)</f>
        <v>0.01778</v>
      </c>
      <c r="W63" s="24">
        <f t="shared" si="3"/>
        <v>5.236144341</v>
      </c>
    </row>
    <row r="64">
      <c r="A64" s="21">
        <v>58.0</v>
      </c>
      <c r="B64" s="22">
        <v>41743.0</v>
      </c>
      <c r="C64" s="21"/>
      <c r="D64" s="21">
        <v>56.0</v>
      </c>
      <c r="E64" s="21" t="s">
        <v>57</v>
      </c>
      <c r="F64" s="23" t="s">
        <v>57</v>
      </c>
      <c r="G64" s="21">
        <v>0.0</v>
      </c>
      <c r="H64" s="21">
        <v>0.0</v>
      </c>
      <c r="I64" s="21" t="s">
        <v>57</v>
      </c>
      <c r="J64" s="21" t="s">
        <v>57</v>
      </c>
      <c r="K64" s="21" t="s">
        <v>57</v>
      </c>
      <c r="L64" s="21" t="s">
        <v>57</v>
      </c>
      <c r="M64" s="21" t="s">
        <v>57</v>
      </c>
      <c r="N64" s="21" t="s">
        <v>57</v>
      </c>
      <c r="O64" s="21" t="s">
        <v>57</v>
      </c>
      <c r="P64" s="21" t="s">
        <v>57</v>
      </c>
      <c r="Q64" s="21"/>
      <c r="R64" s="21">
        <v>0.0</v>
      </c>
      <c r="S64" s="21">
        <v>40.0</v>
      </c>
      <c r="T64" s="24">
        <f t="shared" si="1"/>
        <v>0</v>
      </c>
      <c r="U64" s="24">
        <f t="shared" si="2"/>
        <v>0</v>
      </c>
      <c r="V64" s="24">
        <f>VLOOKUP(D64,tmp.leaf.masses.C.only!$B$1:$H$178,7,FALSE)</f>
        <v>0.00568</v>
      </c>
      <c r="W64" s="24" t="str">
        <f t="shared" si="3"/>
        <v>#NUM!</v>
      </c>
    </row>
    <row r="65">
      <c r="A65" s="21">
        <v>90.0</v>
      </c>
      <c r="B65" s="22">
        <v>41747.0</v>
      </c>
      <c r="C65" s="21" t="s">
        <v>928</v>
      </c>
      <c r="D65" s="21">
        <v>57.0</v>
      </c>
      <c r="E65" s="21" t="s">
        <v>396</v>
      </c>
      <c r="F65" s="23" t="s">
        <v>929</v>
      </c>
      <c r="G65" s="21">
        <v>13.0</v>
      </c>
      <c r="H65" s="21">
        <v>-1.0</v>
      </c>
      <c r="I65" s="21" t="s">
        <v>398</v>
      </c>
      <c r="J65" s="21" t="s">
        <v>23</v>
      </c>
      <c r="K65" s="21" t="s">
        <v>930</v>
      </c>
      <c r="L65" s="21" t="s">
        <v>400</v>
      </c>
      <c r="M65" s="21">
        <v>2.0</v>
      </c>
      <c r="N65" s="21" t="s">
        <v>36</v>
      </c>
      <c r="O65" s="21"/>
      <c r="P65" s="24"/>
      <c r="Q65" s="21" t="s">
        <v>931</v>
      </c>
      <c r="R65" s="21">
        <v>1.0</v>
      </c>
      <c r="S65" s="21">
        <v>40.0</v>
      </c>
      <c r="T65" s="24">
        <f t="shared" si="1"/>
        <v>1137.5</v>
      </c>
      <c r="U65" s="24">
        <f t="shared" si="2"/>
        <v>26453.48837</v>
      </c>
      <c r="V65" s="24">
        <f>VLOOKUP(D65,tmp.leaf.masses.C.only!$B$1:$H$178,7,FALSE)</f>
        <v>0.01505</v>
      </c>
      <c r="W65" s="24">
        <f t="shared" si="3"/>
        <v>4.42248295</v>
      </c>
    </row>
    <row r="66">
      <c r="A66" s="21">
        <v>67.0</v>
      </c>
      <c r="B66" s="22">
        <v>41743.0</v>
      </c>
      <c r="C66" s="21"/>
      <c r="D66" s="21">
        <v>57.0</v>
      </c>
      <c r="E66" s="21" t="s">
        <v>396</v>
      </c>
      <c r="F66" s="23" t="s">
        <v>929</v>
      </c>
      <c r="G66" s="21">
        <v>36.0</v>
      </c>
      <c r="H66" s="21">
        <v>-1.0</v>
      </c>
      <c r="I66" s="21" t="s">
        <v>398</v>
      </c>
      <c r="J66" s="21" t="s">
        <v>455</v>
      </c>
      <c r="K66" s="21" t="s">
        <v>410</v>
      </c>
      <c r="L66" s="21" t="s">
        <v>932</v>
      </c>
      <c r="M66" s="21">
        <v>2.5</v>
      </c>
      <c r="N66" s="21">
        <v>0.0</v>
      </c>
      <c r="O66" s="21">
        <v>0.0</v>
      </c>
      <c r="P66" s="21">
        <v>0.5</v>
      </c>
      <c r="Q66" s="21" t="s">
        <v>933</v>
      </c>
      <c r="R66" s="21">
        <v>1.0</v>
      </c>
      <c r="S66" s="21">
        <v>40.0</v>
      </c>
      <c r="T66" s="24">
        <f t="shared" si="1"/>
        <v>3150</v>
      </c>
      <c r="U66" s="24">
        <f t="shared" si="2"/>
        <v>73255.81395</v>
      </c>
      <c r="V66" s="24">
        <f>VLOOKUP(D66,tmp.leaf.masses.C.only!$B$1:$H$178,7,FALSE)</f>
        <v>0.01505</v>
      </c>
      <c r="W66" s="24">
        <f t="shared" si="3"/>
        <v>4.864842098</v>
      </c>
    </row>
    <row r="67">
      <c r="A67" s="21">
        <v>91.0</v>
      </c>
      <c r="B67" s="22">
        <v>41747.0</v>
      </c>
      <c r="C67" s="21" t="s">
        <v>934</v>
      </c>
      <c r="D67" s="21">
        <v>57.0</v>
      </c>
      <c r="E67" s="21" t="s">
        <v>402</v>
      </c>
      <c r="F67" s="23" t="s">
        <v>935</v>
      </c>
      <c r="G67" s="21">
        <v>19.0</v>
      </c>
      <c r="H67" s="21">
        <v>-1.0</v>
      </c>
      <c r="I67" s="21" t="s">
        <v>398</v>
      </c>
      <c r="J67" s="21" t="s">
        <v>23</v>
      </c>
      <c r="K67" s="21" t="s">
        <v>930</v>
      </c>
      <c r="L67" s="21" t="s">
        <v>400</v>
      </c>
      <c r="M67" s="21">
        <v>3.0</v>
      </c>
      <c r="N67" s="21" t="s">
        <v>36</v>
      </c>
      <c r="O67" s="21" t="s">
        <v>36</v>
      </c>
      <c r="P67" s="24"/>
      <c r="Q67" s="21" t="s">
        <v>936</v>
      </c>
      <c r="R67" s="21">
        <v>1.0</v>
      </c>
      <c r="S67" s="21">
        <v>40.0</v>
      </c>
      <c r="T67" s="24">
        <f t="shared" si="1"/>
        <v>1662.5</v>
      </c>
      <c r="U67" s="24">
        <f t="shared" si="2"/>
        <v>38662.7907</v>
      </c>
      <c r="V67" s="24">
        <f>VLOOKUP(D67,tmp.leaf.masses.C.only!$B$1:$H$178,7,FALSE)</f>
        <v>0.01505</v>
      </c>
      <c r="W67" s="24">
        <f t="shared" si="3"/>
        <v>4.587293198</v>
      </c>
    </row>
    <row r="68">
      <c r="A68" s="21">
        <v>68.0</v>
      </c>
      <c r="B68" s="22">
        <v>41743.0</v>
      </c>
      <c r="C68" s="21"/>
      <c r="D68" s="21">
        <v>59.0</v>
      </c>
      <c r="E68" s="21" t="s">
        <v>57</v>
      </c>
      <c r="F68" s="23" t="s">
        <v>57</v>
      </c>
      <c r="G68" s="21">
        <v>0.0</v>
      </c>
      <c r="H68" s="21">
        <v>0.0</v>
      </c>
      <c r="I68" s="21" t="s">
        <v>57</v>
      </c>
      <c r="J68" s="21" t="s">
        <v>57</v>
      </c>
      <c r="K68" s="21" t="s">
        <v>57</v>
      </c>
      <c r="L68" s="21" t="s">
        <v>57</v>
      </c>
      <c r="M68" s="21" t="s">
        <v>57</v>
      </c>
      <c r="N68" s="21" t="s">
        <v>57</v>
      </c>
      <c r="O68" s="21" t="s">
        <v>57</v>
      </c>
      <c r="P68" s="21" t="s">
        <v>57</v>
      </c>
      <c r="Q68" s="21"/>
      <c r="R68" s="21">
        <v>0.0</v>
      </c>
      <c r="S68" s="21">
        <v>40.0</v>
      </c>
      <c r="T68" s="24">
        <f t="shared" si="1"/>
        <v>0</v>
      </c>
      <c r="U68" s="24">
        <f t="shared" si="2"/>
        <v>0</v>
      </c>
      <c r="V68" s="24">
        <f>VLOOKUP(D68,tmp.leaf.masses.C.only!$B$1:$H$178,7,FALSE)</f>
        <v>0.01752</v>
      </c>
      <c r="W68" s="24" t="str">
        <f t="shared" si="3"/>
        <v>#NUM!</v>
      </c>
    </row>
    <row r="69">
      <c r="A69" s="21">
        <v>92.0</v>
      </c>
      <c r="B69" s="22">
        <v>41747.0</v>
      </c>
      <c r="C69" s="21" t="s">
        <v>937</v>
      </c>
      <c r="D69" s="21">
        <v>61.0</v>
      </c>
      <c r="E69" s="21" t="s">
        <v>396</v>
      </c>
      <c r="F69" s="23" t="s">
        <v>938</v>
      </c>
      <c r="G69" s="21">
        <v>10.0</v>
      </c>
      <c r="H69" s="21">
        <v>0.0</v>
      </c>
      <c r="I69" s="21" t="s">
        <v>398</v>
      </c>
      <c r="J69" s="21" t="s">
        <v>23</v>
      </c>
      <c r="K69" s="21" t="s">
        <v>939</v>
      </c>
      <c r="L69" s="21" t="s">
        <v>400</v>
      </c>
      <c r="M69" s="21">
        <v>2.0</v>
      </c>
      <c r="N69" s="21" t="s">
        <v>36</v>
      </c>
      <c r="O69" s="21"/>
      <c r="P69" s="24"/>
      <c r="Q69" s="21" t="s">
        <v>940</v>
      </c>
      <c r="R69" s="21">
        <v>1.0</v>
      </c>
      <c r="S69" s="21">
        <v>40.0</v>
      </c>
      <c r="T69" s="24">
        <f t="shared" si="1"/>
        <v>87.5</v>
      </c>
      <c r="U69" s="24">
        <f t="shared" si="2"/>
        <v>1634.204909</v>
      </c>
      <c r="V69" s="24">
        <f>VLOOKUP(D69,tmp.leaf.masses.C.only!$B$1:$H$178,7,FALSE)</f>
        <v>0.01874</v>
      </c>
      <c r="W69" s="24">
        <f t="shared" si="3"/>
        <v>3.213306511</v>
      </c>
    </row>
    <row r="70">
      <c r="A70" s="21">
        <v>93.0</v>
      </c>
      <c r="B70" s="22">
        <v>41747.0</v>
      </c>
      <c r="C70" s="21" t="s">
        <v>937</v>
      </c>
      <c r="D70" s="21">
        <v>61.0</v>
      </c>
      <c r="E70" s="21" t="s">
        <v>402</v>
      </c>
      <c r="F70" s="23" t="s">
        <v>942</v>
      </c>
      <c r="G70" s="21">
        <v>23.0</v>
      </c>
      <c r="H70" s="21">
        <v>0.0</v>
      </c>
      <c r="I70" s="43" t="s">
        <v>943</v>
      </c>
      <c r="J70" s="21" t="s">
        <v>944</v>
      </c>
      <c r="K70" s="21" t="s">
        <v>939</v>
      </c>
      <c r="L70" s="21" t="s">
        <v>945</v>
      </c>
      <c r="M70" s="21">
        <v>2.0</v>
      </c>
      <c r="N70" s="21" t="s">
        <v>29</v>
      </c>
      <c r="O70" s="21" t="s">
        <v>29</v>
      </c>
      <c r="P70" s="24"/>
      <c r="Q70" s="21" t="s">
        <v>946</v>
      </c>
      <c r="R70" s="21">
        <v>1.0</v>
      </c>
      <c r="S70" s="21">
        <v>40.0</v>
      </c>
      <c r="T70" s="24">
        <f t="shared" si="1"/>
        <v>201.25</v>
      </c>
      <c r="U70" s="24">
        <f t="shared" si="2"/>
        <v>3758.671291</v>
      </c>
      <c r="V70" s="24">
        <f>VLOOKUP(D70,tmp.leaf.masses.C.only!$B$1:$H$178,7,FALSE)</f>
        <v>0.01874</v>
      </c>
      <c r="W70" s="24">
        <f t="shared" si="3"/>
        <v>3.575034347</v>
      </c>
    </row>
    <row r="71">
      <c r="A71" s="21">
        <v>94.0</v>
      </c>
      <c r="B71" s="22">
        <v>41747.0</v>
      </c>
      <c r="C71" s="21" t="s">
        <v>937</v>
      </c>
      <c r="D71" s="21">
        <v>61.0</v>
      </c>
      <c r="E71" s="21" t="s">
        <v>28</v>
      </c>
      <c r="F71" s="23" t="s">
        <v>947</v>
      </c>
      <c r="G71" s="21">
        <v>55.0</v>
      </c>
      <c r="H71" s="21">
        <v>0.0</v>
      </c>
      <c r="I71" s="43" t="s">
        <v>616</v>
      </c>
      <c r="J71" s="35"/>
      <c r="K71" s="21" t="s">
        <v>948</v>
      </c>
      <c r="L71" s="21" t="s">
        <v>945</v>
      </c>
      <c r="M71" s="21">
        <v>2.0</v>
      </c>
      <c r="N71" s="21" t="s">
        <v>29</v>
      </c>
      <c r="O71" s="21" t="s">
        <v>29</v>
      </c>
      <c r="P71" s="24"/>
      <c r="Q71" s="21" t="s">
        <v>940</v>
      </c>
      <c r="R71" s="21">
        <v>1.0</v>
      </c>
      <c r="S71" s="21">
        <v>40.0</v>
      </c>
      <c r="T71" s="24">
        <f t="shared" si="1"/>
        <v>481.25</v>
      </c>
      <c r="U71" s="24">
        <f t="shared" si="2"/>
        <v>8988.127001</v>
      </c>
      <c r="V71" s="24">
        <f>VLOOKUP(D71,tmp.leaf.masses.C.only!$B$1:$H$178,7,FALSE)</f>
        <v>0.01874</v>
      </c>
      <c r="W71" s="24">
        <f t="shared" si="3"/>
        <v>3.9536692</v>
      </c>
    </row>
    <row r="72">
      <c r="A72" s="21">
        <v>95.0</v>
      </c>
      <c r="B72" s="22">
        <v>41747.0</v>
      </c>
      <c r="C72" s="21" t="s">
        <v>937</v>
      </c>
      <c r="D72" s="21">
        <v>61.0</v>
      </c>
      <c r="E72" s="21" t="s">
        <v>113</v>
      </c>
      <c r="F72" s="23" t="s">
        <v>949</v>
      </c>
      <c r="G72" s="21">
        <v>10.0</v>
      </c>
      <c r="H72" s="21">
        <v>0.0</v>
      </c>
      <c r="I72" s="21" t="s">
        <v>950</v>
      </c>
      <c r="J72" s="35"/>
      <c r="K72" s="21" t="s">
        <v>948</v>
      </c>
      <c r="L72" s="21" t="s">
        <v>951</v>
      </c>
      <c r="M72" s="21">
        <v>3.0</v>
      </c>
      <c r="N72" s="21" t="s">
        <v>29</v>
      </c>
      <c r="O72" s="21" t="s">
        <v>29</v>
      </c>
      <c r="P72" s="21" t="s">
        <v>29</v>
      </c>
      <c r="Q72" s="21" t="s">
        <v>940</v>
      </c>
      <c r="R72" s="21">
        <v>1.0</v>
      </c>
      <c r="S72" s="21">
        <v>40.0</v>
      </c>
      <c r="T72" s="24">
        <f t="shared" si="1"/>
        <v>87.5</v>
      </c>
      <c r="U72" s="24">
        <f t="shared" si="2"/>
        <v>1634.204909</v>
      </c>
      <c r="V72" s="24">
        <f>VLOOKUP(D72,tmp.leaf.masses.C.only!$B$1:$H$178,7,FALSE)</f>
        <v>0.01874</v>
      </c>
      <c r="W72" s="24">
        <f t="shared" si="3"/>
        <v>3.213306511</v>
      </c>
    </row>
    <row r="73">
      <c r="A73" s="21">
        <v>96.0</v>
      </c>
      <c r="B73" s="22">
        <v>41747.0</v>
      </c>
      <c r="C73" s="21" t="s">
        <v>937</v>
      </c>
      <c r="D73" s="21">
        <v>61.0</v>
      </c>
      <c r="E73" s="21" t="s">
        <v>607</v>
      </c>
      <c r="F73" s="23" t="s">
        <v>953</v>
      </c>
      <c r="G73" s="21">
        <v>17.0</v>
      </c>
      <c r="H73" s="21">
        <v>0.0</v>
      </c>
      <c r="I73" s="21" t="s">
        <v>954</v>
      </c>
      <c r="J73" s="35"/>
      <c r="K73" s="21" t="s">
        <v>948</v>
      </c>
      <c r="L73" s="21" t="s">
        <v>951</v>
      </c>
      <c r="M73" s="21">
        <v>2.0</v>
      </c>
      <c r="N73" s="21" t="s">
        <v>29</v>
      </c>
      <c r="O73" s="21" t="s">
        <v>29</v>
      </c>
      <c r="P73" s="21" t="s">
        <v>29</v>
      </c>
      <c r="Q73" s="21" t="s">
        <v>955</v>
      </c>
      <c r="R73" s="21">
        <v>1.0</v>
      </c>
      <c r="S73" s="21">
        <v>40.0</v>
      </c>
      <c r="T73" s="24">
        <f t="shared" si="1"/>
        <v>148.75</v>
      </c>
      <c r="U73" s="24">
        <f t="shared" si="2"/>
        <v>2778.148346</v>
      </c>
      <c r="V73" s="24">
        <f>VLOOKUP(D73,tmp.leaf.masses.C.only!$B$1:$H$178,7,FALSE)</f>
        <v>0.01874</v>
      </c>
      <c r="W73" s="24">
        <f t="shared" si="3"/>
        <v>3.443755432</v>
      </c>
    </row>
    <row r="74">
      <c r="A74" s="21">
        <v>97.0</v>
      </c>
      <c r="B74" s="22">
        <v>41747.0</v>
      </c>
      <c r="C74" s="21" t="s">
        <v>937</v>
      </c>
      <c r="D74" s="21">
        <v>61.0</v>
      </c>
      <c r="E74" s="21" t="s">
        <v>930</v>
      </c>
      <c r="F74" s="23" t="s">
        <v>956</v>
      </c>
      <c r="G74" s="21">
        <v>6.0</v>
      </c>
      <c r="H74" s="21">
        <v>0.0</v>
      </c>
      <c r="I74" s="21" t="s">
        <v>957</v>
      </c>
      <c r="J74" s="35"/>
      <c r="K74" s="21" t="s">
        <v>948</v>
      </c>
      <c r="L74" s="21" t="s">
        <v>951</v>
      </c>
      <c r="M74" s="21">
        <v>3.0</v>
      </c>
      <c r="N74" s="21" t="s">
        <v>29</v>
      </c>
      <c r="O74" s="21" t="s">
        <v>29</v>
      </c>
      <c r="P74" s="21" t="s">
        <v>29</v>
      </c>
      <c r="Q74" s="21" t="s">
        <v>940</v>
      </c>
      <c r="R74" s="21">
        <v>1.0</v>
      </c>
      <c r="S74" s="21">
        <v>40.0</v>
      </c>
      <c r="T74" s="24">
        <f t="shared" si="1"/>
        <v>52.5</v>
      </c>
      <c r="U74" s="24">
        <f t="shared" si="2"/>
        <v>980.5229456</v>
      </c>
      <c r="V74" s="24">
        <f>VLOOKUP(D74,tmp.leaf.masses.C.only!$B$1:$H$178,7,FALSE)</f>
        <v>0.01874</v>
      </c>
      <c r="W74" s="24">
        <f t="shared" si="3"/>
        <v>2.991457761</v>
      </c>
    </row>
    <row r="75">
      <c r="A75" s="21">
        <v>69.0</v>
      </c>
      <c r="B75" s="22">
        <v>41743.0</v>
      </c>
      <c r="C75" s="21"/>
      <c r="D75" s="21">
        <v>63.0</v>
      </c>
      <c r="E75" s="21" t="s">
        <v>57</v>
      </c>
      <c r="F75" s="23" t="s">
        <v>57</v>
      </c>
      <c r="G75" s="21">
        <v>0.0</v>
      </c>
      <c r="H75" s="21">
        <v>0.0</v>
      </c>
      <c r="I75" s="21" t="s">
        <v>57</v>
      </c>
      <c r="J75" s="21" t="s">
        <v>57</v>
      </c>
      <c r="K75" s="21" t="s">
        <v>57</v>
      </c>
      <c r="L75" s="21" t="s">
        <v>57</v>
      </c>
      <c r="M75" s="21" t="s">
        <v>57</v>
      </c>
      <c r="N75" s="21" t="s">
        <v>57</v>
      </c>
      <c r="O75" s="21" t="s">
        <v>57</v>
      </c>
      <c r="P75" s="21" t="s">
        <v>57</v>
      </c>
      <c r="Q75" s="21"/>
      <c r="R75" s="21">
        <v>0.0</v>
      </c>
      <c r="S75" s="21">
        <v>40.0</v>
      </c>
      <c r="T75" s="24">
        <f t="shared" si="1"/>
        <v>0</v>
      </c>
      <c r="U75" s="24">
        <f t="shared" si="2"/>
        <v>0</v>
      </c>
      <c r="V75" s="24">
        <f>VLOOKUP(D75,tmp.leaf.masses.C.only!$B$1:$H$178,7,FALSE)</f>
        <v>0.0178</v>
      </c>
      <c r="W75" s="24" t="str">
        <f t="shared" si="3"/>
        <v>#NUM!</v>
      </c>
    </row>
    <row r="76">
      <c r="A76" s="21">
        <v>98.0</v>
      </c>
      <c r="B76" s="22">
        <v>41747.0</v>
      </c>
      <c r="C76" s="21" t="s">
        <v>958</v>
      </c>
      <c r="D76" s="21">
        <v>65.0</v>
      </c>
      <c r="E76" s="21" t="s">
        <v>396</v>
      </c>
      <c r="F76" s="23" t="s">
        <v>959</v>
      </c>
      <c r="G76" s="21">
        <v>541.0</v>
      </c>
      <c r="H76" s="21">
        <v>-1.0</v>
      </c>
      <c r="I76" s="21" t="s">
        <v>960</v>
      </c>
      <c r="J76" s="21" t="s">
        <v>455</v>
      </c>
      <c r="K76" s="21" t="s">
        <v>948</v>
      </c>
      <c r="L76" s="21" t="s">
        <v>951</v>
      </c>
      <c r="M76" s="21">
        <v>3.0</v>
      </c>
      <c r="N76" s="21" t="s">
        <v>29</v>
      </c>
      <c r="O76" s="21" t="s">
        <v>29</v>
      </c>
      <c r="P76" s="21" t="s">
        <v>29</v>
      </c>
      <c r="Q76" s="21" t="s">
        <v>940</v>
      </c>
      <c r="R76" s="21">
        <v>1.0</v>
      </c>
      <c r="S76" s="21">
        <v>40.0</v>
      </c>
      <c r="T76" s="24">
        <f t="shared" si="1"/>
        <v>47337.5</v>
      </c>
      <c r="U76" s="24">
        <f t="shared" si="2"/>
        <v>1234584.575</v>
      </c>
      <c r="V76" s="24">
        <f>VLOOKUP(D76,tmp.leaf.masses.C.only!$B$1:$H$178,7,FALSE)</f>
        <v>0.01342</v>
      </c>
      <c r="W76" s="24">
        <f t="shared" si="3"/>
        <v>6.091520847</v>
      </c>
    </row>
    <row r="77">
      <c r="A77" s="21">
        <v>99.0</v>
      </c>
      <c r="B77" s="22">
        <v>41747.0</v>
      </c>
      <c r="C77" s="21" t="s">
        <v>958</v>
      </c>
      <c r="D77" s="21">
        <v>65.0</v>
      </c>
      <c r="E77" s="21" t="s">
        <v>402</v>
      </c>
      <c r="F77" s="23" t="s">
        <v>961</v>
      </c>
      <c r="G77" s="21">
        <v>11.0</v>
      </c>
      <c r="H77" s="21">
        <v>-1.0</v>
      </c>
      <c r="I77" s="21" t="s">
        <v>962</v>
      </c>
      <c r="J77" s="21" t="s">
        <v>455</v>
      </c>
      <c r="K77" s="21" t="s">
        <v>963</v>
      </c>
      <c r="L77" s="21" t="s">
        <v>951</v>
      </c>
      <c r="M77" s="21">
        <v>1.5</v>
      </c>
      <c r="N77" s="21" t="s">
        <v>29</v>
      </c>
      <c r="O77" s="21" t="s">
        <v>29</v>
      </c>
      <c r="P77" s="21" t="s">
        <v>29</v>
      </c>
      <c r="Q77" s="21" t="s">
        <v>940</v>
      </c>
      <c r="R77" s="21">
        <v>1.0</v>
      </c>
      <c r="S77" s="21">
        <v>40.0</v>
      </c>
      <c r="T77" s="24">
        <f t="shared" si="1"/>
        <v>962.5</v>
      </c>
      <c r="U77" s="24">
        <f t="shared" si="2"/>
        <v>25102.45902</v>
      </c>
      <c r="V77" s="24">
        <f>VLOOKUP(D77,tmp.leaf.masses.C.only!$B$1:$H$178,7,FALSE)</f>
        <v>0.01342</v>
      </c>
      <c r="W77" s="24">
        <f t="shared" si="3"/>
        <v>4.399716267</v>
      </c>
    </row>
    <row r="78">
      <c r="A78" s="21">
        <v>100.0</v>
      </c>
      <c r="B78" s="22">
        <v>41747.0</v>
      </c>
      <c r="C78" s="21" t="s">
        <v>958</v>
      </c>
      <c r="D78" s="21">
        <v>65.0</v>
      </c>
      <c r="E78" s="21" t="s">
        <v>28</v>
      </c>
      <c r="F78" s="23" t="s">
        <v>964</v>
      </c>
      <c r="G78" s="21">
        <v>1.0</v>
      </c>
      <c r="H78" s="21">
        <v>-1.0</v>
      </c>
      <c r="I78" s="21" t="s">
        <v>398</v>
      </c>
      <c r="J78" s="21" t="s">
        <v>965</v>
      </c>
      <c r="K78" s="21" t="s">
        <v>948</v>
      </c>
      <c r="L78" s="21" t="s">
        <v>951</v>
      </c>
      <c r="M78" s="21">
        <v>3.0</v>
      </c>
      <c r="N78" s="21" t="s">
        <v>36</v>
      </c>
      <c r="O78" s="21" t="s">
        <v>29</v>
      </c>
      <c r="P78" s="21" t="s">
        <v>36</v>
      </c>
      <c r="Q78" s="21" t="s">
        <v>940</v>
      </c>
      <c r="R78" s="21">
        <v>1.0</v>
      </c>
      <c r="S78" s="21">
        <v>40.0</v>
      </c>
      <c r="T78" s="24">
        <f t="shared" si="1"/>
        <v>87.5</v>
      </c>
      <c r="U78" s="24">
        <f t="shared" si="2"/>
        <v>2282.041729</v>
      </c>
      <c r="V78" s="24">
        <f>VLOOKUP(D78,tmp.leaf.masses.C.only!$B$1:$H$178,7,FALSE)</f>
        <v>0.01342</v>
      </c>
      <c r="W78" s="24">
        <f t="shared" si="3"/>
        <v>3.358323582</v>
      </c>
    </row>
    <row r="79">
      <c r="A79" s="21">
        <v>70.0</v>
      </c>
      <c r="B79" s="22">
        <v>41743.0</v>
      </c>
      <c r="C79" s="21"/>
      <c r="D79" s="21">
        <v>67.0</v>
      </c>
      <c r="E79" s="21" t="s">
        <v>57</v>
      </c>
      <c r="F79" s="23" t="s">
        <v>57</v>
      </c>
      <c r="G79" s="21">
        <v>0.0</v>
      </c>
      <c r="H79" s="21">
        <v>0.0</v>
      </c>
      <c r="I79" s="21" t="s">
        <v>57</v>
      </c>
      <c r="J79" s="21" t="s">
        <v>57</v>
      </c>
      <c r="K79" s="21" t="s">
        <v>57</v>
      </c>
      <c r="L79" s="21" t="s">
        <v>57</v>
      </c>
      <c r="M79" s="21" t="s">
        <v>57</v>
      </c>
      <c r="N79" s="21" t="s">
        <v>57</v>
      </c>
      <c r="O79" s="21" t="s">
        <v>57</v>
      </c>
      <c r="P79" s="21" t="s">
        <v>57</v>
      </c>
      <c r="Q79" s="21"/>
      <c r="R79" s="21">
        <v>0.0</v>
      </c>
      <c r="S79" s="21">
        <v>40.0</v>
      </c>
      <c r="T79" s="24">
        <f t="shared" si="1"/>
        <v>0</v>
      </c>
      <c r="U79" s="24">
        <f t="shared" si="2"/>
        <v>0</v>
      </c>
      <c r="V79" s="24">
        <f>VLOOKUP(D79,tmp.leaf.masses.C.only!$B$1:$H$178,7,FALSE)</f>
        <v>0.02836</v>
      </c>
      <c r="W79" s="24" t="str">
        <f t="shared" si="3"/>
        <v>#NUM!</v>
      </c>
    </row>
    <row r="80">
      <c r="A80" s="21">
        <v>72.0</v>
      </c>
      <c r="B80" s="22">
        <v>41743.0</v>
      </c>
      <c r="C80" s="21"/>
      <c r="D80" s="21">
        <v>70.0</v>
      </c>
      <c r="E80" s="21" t="s">
        <v>396</v>
      </c>
      <c r="F80" s="23" t="s">
        <v>966</v>
      </c>
      <c r="G80" s="21">
        <v>26.0</v>
      </c>
      <c r="H80" s="21">
        <v>-1.0</v>
      </c>
      <c r="I80" s="21" t="s">
        <v>398</v>
      </c>
      <c r="J80" s="21" t="s">
        <v>23</v>
      </c>
      <c r="K80" s="21" t="s">
        <v>469</v>
      </c>
      <c r="L80" s="21" t="s">
        <v>932</v>
      </c>
      <c r="M80" s="21">
        <v>2.0</v>
      </c>
      <c r="N80" s="21">
        <v>1.0</v>
      </c>
      <c r="O80" s="21">
        <v>0.0</v>
      </c>
      <c r="P80" s="21">
        <v>0.0</v>
      </c>
      <c r="Q80" s="21" t="s">
        <v>487</v>
      </c>
      <c r="R80" s="21">
        <v>1.0</v>
      </c>
      <c r="S80" s="21">
        <v>40.0</v>
      </c>
      <c r="T80" s="24">
        <f t="shared" si="1"/>
        <v>2275</v>
      </c>
      <c r="U80" s="24">
        <f t="shared" si="2"/>
        <v>35061.64685</v>
      </c>
      <c r="V80" s="24">
        <f>VLOOKUP(D80,tmp.leaf.masses.C.only!$B$1:$H$178,7,FALSE)</f>
        <v>0.02271</v>
      </c>
      <c r="W80" s="24">
        <f t="shared" si="3"/>
        <v>4.544832311</v>
      </c>
    </row>
    <row r="81">
      <c r="A81" s="21">
        <v>73.0</v>
      </c>
      <c r="B81" s="22">
        <v>41743.0</v>
      </c>
      <c r="C81" s="21"/>
      <c r="D81" s="21">
        <v>70.0</v>
      </c>
      <c r="E81" s="21" t="s">
        <v>402</v>
      </c>
      <c r="F81" s="23" t="s">
        <v>968</v>
      </c>
      <c r="G81" s="21">
        <v>12.0</v>
      </c>
      <c r="H81" s="21">
        <v>-1.0</v>
      </c>
      <c r="I81" s="21" t="s">
        <v>913</v>
      </c>
      <c r="J81" s="21" t="s">
        <v>455</v>
      </c>
      <c r="K81" s="21" t="s">
        <v>410</v>
      </c>
      <c r="L81" s="21" t="s">
        <v>411</v>
      </c>
      <c r="M81" s="21">
        <v>3.0</v>
      </c>
      <c r="N81" s="21">
        <v>0.0</v>
      </c>
      <c r="O81" s="21">
        <v>0.0</v>
      </c>
      <c r="P81" s="21">
        <v>0.0</v>
      </c>
      <c r="Q81" s="21"/>
      <c r="R81" s="21">
        <v>1.0</v>
      </c>
      <c r="S81" s="21">
        <v>40.0</v>
      </c>
      <c r="T81" s="24">
        <f t="shared" si="1"/>
        <v>1050</v>
      </c>
      <c r="U81" s="24">
        <f t="shared" si="2"/>
        <v>16182.29855</v>
      </c>
      <c r="V81" s="24">
        <f>VLOOKUP(D81,tmp.leaf.masses.C.only!$B$1:$H$178,7,FALSE)</f>
        <v>0.02271</v>
      </c>
      <c r="W81" s="24">
        <f t="shared" si="3"/>
        <v>4.209040209</v>
      </c>
    </row>
    <row r="82">
      <c r="A82" s="21">
        <v>81.0</v>
      </c>
      <c r="B82" s="22">
        <v>41743.0</v>
      </c>
      <c r="C82" s="21"/>
      <c r="D82" s="21">
        <v>72.0</v>
      </c>
      <c r="E82" s="21" t="s">
        <v>396</v>
      </c>
      <c r="F82" s="23" t="s">
        <v>969</v>
      </c>
      <c r="G82" s="21">
        <v>26.0</v>
      </c>
      <c r="H82" s="21">
        <v>-2.0</v>
      </c>
      <c r="I82" s="21" t="s">
        <v>398</v>
      </c>
      <c r="J82" s="21" t="s">
        <v>23</v>
      </c>
      <c r="K82" s="21" t="s">
        <v>448</v>
      </c>
      <c r="L82" s="21" t="s">
        <v>400</v>
      </c>
      <c r="M82" s="21">
        <v>3.0</v>
      </c>
      <c r="N82" s="21">
        <v>1.0</v>
      </c>
      <c r="O82" s="21">
        <v>1.0</v>
      </c>
      <c r="P82" s="21">
        <v>0.0</v>
      </c>
      <c r="Q82" s="21" t="s">
        <v>970</v>
      </c>
      <c r="R82" s="21">
        <v>1.0</v>
      </c>
      <c r="S82" s="21">
        <v>40.0</v>
      </c>
      <c r="T82" s="24">
        <f t="shared" si="1"/>
        <v>22750</v>
      </c>
      <c r="U82" s="24">
        <f t="shared" si="2"/>
        <v>276956.5217</v>
      </c>
      <c r="V82" s="24">
        <f>VLOOKUP(D82,tmp.leaf.masses.C.only!$B$1:$H$178,7,FALSE)</f>
        <v>0.02875</v>
      </c>
      <c r="W82" s="24">
        <f t="shared" si="3"/>
        <v>5.442411596</v>
      </c>
    </row>
    <row r="83">
      <c r="A83" s="21">
        <v>82.0</v>
      </c>
      <c r="B83" s="22">
        <v>41743.0</v>
      </c>
      <c r="C83" s="21"/>
      <c r="D83" s="21">
        <v>72.0</v>
      </c>
      <c r="E83" s="21" t="s">
        <v>402</v>
      </c>
      <c r="F83" s="23" t="s">
        <v>971</v>
      </c>
      <c r="G83" s="21">
        <v>30.0</v>
      </c>
      <c r="H83" s="21">
        <v>-3.0</v>
      </c>
      <c r="I83" s="21" t="s">
        <v>463</v>
      </c>
      <c r="J83" s="21" t="s">
        <v>455</v>
      </c>
      <c r="K83" s="21" t="s">
        <v>410</v>
      </c>
      <c r="L83" s="21" t="s">
        <v>411</v>
      </c>
      <c r="M83" s="21">
        <v>3.0</v>
      </c>
      <c r="N83" s="21">
        <v>0.0</v>
      </c>
      <c r="O83" s="21">
        <v>0.0</v>
      </c>
      <c r="P83" s="21">
        <v>0.0</v>
      </c>
      <c r="Q83" s="21"/>
      <c r="R83" s="21">
        <v>1.0</v>
      </c>
      <c r="S83" s="21">
        <v>40.0</v>
      </c>
      <c r="T83" s="24">
        <f t="shared" si="1"/>
        <v>262500</v>
      </c>
      <c r="U83" s="24">
        <f t="shared" si="2"/>
        <v>3195652.174</v>
      </c>
      <c r="V83" s="24">
        <f>VLOOKUP(D83,tmp.leaf.masses.C.only!$B$1:$H$178,7,FALSE)</f>
        <v>0.02875</v>
      </c>
      <c r="W83" s="24">
        <f t="shared" si="3"/>
        <v>6.504559503</v>
      </c>
    </row>
    <row r="84">
      <c r="A84" s="21">
        <v>83.0</v>
      </c>
      <c r="B84" s="22">
        <v>41743.0</v>
      </c>
      <c r="C84" s="21"/>
      <c r="D84" s="21">
        <v>72.0</v>
      </c>
      <c r="E84" s="21" t="s">
        <v>28</v>
      </c>
      <c r="F84" s="23" t="s">
        <v>972</v>
      </c>
      <c r="G84" s="21">
        <v>10.0</v>
      </c>
      <c r="H84" s="21">
        <v>-3.0</v>
      </c>
      <c r="I84" s="21" t="s">
        <v>973</v>
      </c>
      <c r="J84" s="21" t="s">
        <v>409</v>
      </c>
      <c r="K84" s="21" t="s">
        <v>410</v>
      </c>
      <c r="L84" s="21" t="s">
        <v>411</v>
      </c>
      <c r="M84" s="21">
        <v>2.0</v>
      </c>
      <c r="N84" s="21">
        <v>0.0</v>
      </c>
      <c r="O84" s="21">
        <v>0.0</v>
      </c>
      <c r="P84" s="21">
        <v>0.0</v>
      </c>
      <c r="Q84" s="21"/>
      <c r="R84" s="21">
        <v>1.0</v>
      </c>
      <c r="S84" s="21">
        <v>40.0</v>
      </c>
      <c r="T84" s="24">
        <f t="shared" si="1"/>
        <v>87500</v>
      </c>
      <c r="U84" s="24">
        <f t="shared" si="2"/>
        <v>1065217.391</v>
      </c>
      <c r="V84" s="24">
        <f>VLOOKUP(D84,tmp.leaf.masses.C.only!$B$1:$H$178,7,FALSE)</f>
        <v>0.02875</v>
      </c>
      <c r="W84" s="24">
        <f t="shared" si="3"/>
        <v>6.027438248</v>
      </c>
    </row>
    <row r="85">
      <c r="A85" s="21">
        <v>74.0</v>
      </c>
      <c r="B85" s="22">
        <v>41743.0</v>
      </c>
      <c r="C85" s="21"/>
      <c r="D85" s="21">
        <v>73.0</v>
      </c>
      <c r="E85" s="21" t="s">
        <v>396</v>
      </c>
      <c r="F85" s="23" t="s">
        <v>974</v>
      </c>
      <c r="G85" s="21">
        <v>77.0</v>
      </c>
      <c r="H85" s="21">
        <v>-3.0</v>
      </c>
      <c r="I85" s="21" t="s">
        <v>398</v>
      </c>
      <c r="J85" s="21" t="s">
        <v>23</v>
      </c>
      <c r="K85" s="21" t="s">
        <v>469</v>
      </c>
      <c r="L85" s="21" t="s">
        <v>400</v>
      </c>
      <c r="M85" s="21">
        <v>2.0</v>
      </c>
      <c r="N85" s="21">
        <v>1.0</v>
      </c>
      <c r="O85" s="21">
        <v>0.0</v>
      </c>
      <c r="P85" s="21">
        <v>0.0</v>
      </c>
      <c r="Q85" s="21" t="s">
        <v>975</v>
      </c>
      <c r="R85" s="21">
        <v>1.0</v>
      </c>
      <c r="S85" s="21">
        <v>40.0</v>
      </c>
      <c r="T85" s="24">
        <f t="shared" si="1"/>
        <v>673750</v>
      </c>
      <c r="U85" s="24">
        <f t="shared" si="2"/>
        <v>13986506.52</v>
      </c>
      <c r="V85" s="24">
        <f>VLOOKUP(D85,tmp.leaf.masses.C.only!$B$1:$H$178,7,FALSE)</f>
        <v>0.01686</v>
      </c>
      <c r="W85" s="24">
        <f t="shared" si="3"/>
        <v>7.145709252</v>
      </c>
    </row>
    <row r="86">
      <c r="A86" s="21">
        <v>75.0</v>
      </c>
      <c r="B86" s="22">
        <v>41743.0</v>
      </c>
      <c r="C86" s="21"/>
      <c r="D86" s="21">
        <v>73.0</v>
      </c>
      <c r="E86" s="21" t="s">
        <v>402</v>
      </c>
      <c r="F86" s="23" t="s">
        <v>976</v>
      </c>
      <c r="G86" s="21">
        <v>22.0</v>
      </c>
      <c r="H86" s="21">
        <v>-3.0</v>
      </c>
      <c r="I86" s="21" t="s">
        <v>398</v>
      </c>
      <c r="J86" s="21" t="s">
        <v>915</v>
      </c>
      <c r="K86" s="21" t="s">
        <v>469</v>
      </c>
      <c r="L86" s="21" t="s">
        <v>400</v>
      </c>
      <c r="M86" s="21">
        <v>2.0</v>
      </c>
      <c r="N86" s="21">
        <v>1.0</v>
      </c>
      <c r="O86" s="21">
        <v>0.0</v>
      </c>
      <c r="P86" s="21">
        <v>0.0</v>
      </c>
      <c r="Q86" s="21"/>
      <c r="R86" s="21">
        <v>1.0</v>
      </c>
      <c r="S86" s="21">
        <v>40.0</v>
      </c>
      <c r="T86" s="24">
        <f t="shared" si="1"/>
        <v>192500</v>
      </c>
      <c r="U86" s="24">
        <f t="shared" si="2"/>
        <v>3996144.721</v>
      </c>
      <c r="V86" s="24">
        <f>VLOOKUP(D86,tmp.leaf.masses.C.only!$B$1:$H$178,7,FALSE)</f>
        <v>0.01686</v>
      </c>
      <c r="W86" s="24">
        <f t="shared" si="3"/>
        <v>6.601641208</v>
      </c>
    </row>
    <row r="87">
      <c r="A87" s="21">
        <v>76.0</v>
      </c>
      <c r="B87" s="22">
        <v>41743.0</v>
      </c>
      <c r="C87" s="21"/>
      <c r="D87" s="21">
        <v>73.0</v>
      </c>
      <c r="E87" s="21" t="s">
        <v>28</v>
      </c>
      <c r="F87" s="23" t="s">
        <v>977</v>
      </c>
      <c r="G87" s="21">
        <v>4.0</v>
      </c>
      <c r="H87" s="21">
        <v>-3.0</v>
      </c>
      <c r="I87" s="21" t="s">
        <v>398</v>
      </c>
      <c r="J87" s="21" t="s">
        <v>915</v>
      </c>
      <c r="K87" s="21" t="s">
        <v>469</v>
      </c>
      <c r="L87" s="21" t="s">
        <v>932</v>
      </c>
      <c r="M87" s="21">
        <v>3.0</v>
      </c>
      <c r="N87" s="21">
        <v>1.0</v>
      </c>
      <c r="O87" s="21">
        <v>1.0</v>
      </c>
      <c r="P87" s="21">
        <v>0.5</v>
      </c>
      <c r="Q87" s="21" t="s">
        <v>978</v>
      </c>
      <c r="R87" s="21">
        <v>1.0</v>
      </c>
      <c r="S87" s="21">
        <v>40.0</v>
      </c>
      <c r="T87" s="24">
        <f t="shared" si="1"/>
        <v>35000</v>
      </c>
      <c r="U87" s="24">
        <f t="shared" si="2"/>
        <v>726571.7675</v>
      </c>
      <c r="V87" s="24">
        <f>VLOOKUP(D87,tmp.leaf.masses.C.only!$B$1:$H$178,7,FALSE)</f>
        <v>0.01686</v>
      </c>
      <c r="W87" s="24">
        <f t="shared" si="3"/>
        <v>5.861278518</v>
      </c>
    </row>
    <row r="88">
      <c r="A88" s="21">
        <v>77.0</v>
      </c>
      <c r="B88" s="22">
        <v>41743.0</v>
      </c>
      <c r="C88" s="21"/>
      <c r="D88" s="21">
        <v>73.0</v>
      </c>
      <c r="E88" s="21" t="s">
        <v>113</v>
      </c>
      <c r="F88" s="23" t="s">
        <v>979</v>
      </c>
      <c r="G88" s="21">
        <v>287.0</v>
      </c>
      <c r="H88" s="21">
        <v>-3.0</v>
      </c>
      <c r="I88" s="21" t="s">
        <v>463</v>
      </c>
      <c r="J88" s="21" t="s">
        <v>455</v>
      </c>
      <c r="K88" s="21" t="s">
        <v>410</v>
      </c>
      <c r="L88" s="21" t="s">
        <v>411</v>
      </c>
      <c r="M88" s="21">
        <v>3.0</v>
      </c>
      <c r="N88" s="21">
        <v>0.0</v>
      </c>
      <c r="O88" s="21">
        <v>0.0</v>
      </c>
      <c r="P88" s="21">
        <v>0.0</v>
      </c>
      <c r="Q88" s="21"/>
      <c r="R88" s="21">
        <v>1.0</v>
      </c>
      <c r="S88" s="21">
        <v>40.0</v>
      </c>
      <c r="T88" s="24">
        <f t="shared" si="1"/>
        <v>2511250</v>
      </c>
      <c r="U88" s="24">
        <f t="shared" si="2"/>
        <v>52131524.32</v>
      </c>
      <c r="V88" s="24">
        <f>VLOOKUP(D88,tmp.leaf.masses.C.only!$B$1:$H$178,7,FALSE)</f>
        <v>0.01686</v>
      </c>
      <c r="W88" s="24">
        <f t="shared" si="3"/>
        <v>7.717100424</v>
      </c>
    </row>
    <row r="89">
      <c r="A89" s="21">
        <v>78.0</v>
      </c>
      <c r="B89" s="22">
        <v>41743.0</v>
      </c>
      <c r="C89" s="21"/>
      <c r="D89" s="21">
        <v>73.0</v>
      </c>
      <c r="E89" s="21" t="s">
        <v>607</v>
      </c>
      <c r="F89" s="23" t="s">
        <v>941</v>
      </c>
      <c r="G89" s="21">
        <v>7.0</v>
      </c>
      <c r="H89" s="21">
        <v>-3.0</v>
      </c>
      <c r="I89" s="21" t="s">
        <v>616</v>
      </c>
      <c r="J89" s="21" t="s">
        <v>455</v>
      </c>
      <c r="K89" s="21" t="s">
        <v>410</v>
      </c>
      <c r="L89" s="21" t="s">
        <v>400</v>
      </c>
      <c r="M89" s="21">
        <v>2.0</v>
      </c>
      <c r="N89" s="21">
        <v>0.0</v>
      </c>
      <c r="O89" s="21">
        <v>0.0</v>
      </c>
      <c r="P89" s="21">
        <v>0.0</v>
      </c>
      <c r="Q89" s="21" t="s">
        <v>980</v>
      </c>
      <c r="R89" s="21">
        <v>1.0</v>
      </c>
      <c r="S89" s="21">
        <v>40.0</v>
      </c>
      <c r="T89" s="24">
        <f t="shared" si="1"/>
        <v>61250</v>
      </c>
      <c r="U89" s="24">
        <f t="shared" si="2"/>
        <v>1271500.593</v>
      </c>
      <c r="V89" s="24">
        <f>VLOOKUP(D89,tmp.leaf.masses.C.only!$B$1:$H$178,7,FALSE)</f>
        <v>0.01686</v>
      </c>
      <c r="W89" s="24">
        <f t="shared" si="3"/>
        <v>6.104316567</v>
      </c>
    </row>
    <row r="90">
      <c r="A90" s="21">
        <v>79.0</v>
      </c>
      <c r="B90" s="22">
        <v>41743.0</v>
      </c>
      <c r="C90" s="21"/>
      <c r="D90" s="21">
        <v>74.0</v>
      </c>
      <c r="E90" s="21" t="s">
        <v>396</v>
      </c>
      <c r="F90" s="23" t="s">
        <v>981</v>
      </c>
      <c r="G90" s="21">
        <v>26.0</v>
      </c>
      <c r="H90" s="21">
        <v>-1.0</v>
      </c>
      <c r="I90" s="21" t="s">
        <v>398</v>
      </c>
      <c r="J90" s="21" t="s">
        <v>23</v>
      </c>
      <c r="K90" s="21" t="s">
        <v>469</v>
      </c>
      <c r="L90" s="21" t="s">
        <v>400</v>
      </c>
      <c r="M90" s="21">
        <v>2.0</v>
      </c>
      <c r="N90" s="21">
        <v>1.0</v>
      </c>
      <c r="O90" s="21">
        <v>0.0</v>
      </c>
      <c r="P90" s="21">
        <v>0.0</v>
      </c>
      <c r="Q90" s="21" t="s">
        <v>487</v>
      </c>
      <c r="R90" s="21">
        <v>1.0</v>
      </c>
      <c r="S90" s="21">
        <v>40.0</v>
      </c>
      <c r="T90" s="24">
        <f t="shared" si="1"/>
        <v>2275</v>
      </c>
      <c r="U90" s="24">
        <f t="shared" si="2"/>
        <v>64525.93193</v>
      </c>
      <c r="V90" s="24">
        <f>VLOOKUP(D90,tmp.leaf.masses.C.only!$B$1:$H$178,7,FALSE)</f>
        <v>0.01234</v>
      </c>
      <c r="W90" s="24">
        <f t="shared" si="3"/>
        <v>4.809734286</v>
      </c>
    </row>
    <row r="91">
      <c r="A91" s="21">
        <v>80.0</v>
      </c>
      <c r="B91" s="22">
        <v>41743.0</v>
      </c>
      <c r="C91" s="21"/>
      <c r="D91" s="21">
        <v>74.0</v>
      </c>
      <c r="E91" s="21" t="s">
        <v>402</v>
      </c>
      <c r="F91" s="23" t="s">
        <v>984</v>
      </c>
      <c r="G91" s="21">
        <v>1.0</v>
      </c>
      <c r="H91" s="21">
        <v>-1.0</v>
      </c>
      <c r="I91" s="21" t="s">
        <v>398</v>
      </c>
      <c r="J91" s="21" t="s">
        <v>23</v>
      </c>
      <c r="K91" s="21" t="s">
        <v>448</v>
      </c>
      <c r="L91" s="21" t="s">
        <v>400</v>
      </c>
      <c r="M91" s="21">
        <v>2.0</v>
      </c>
      <c r="N91" s="21">
        <v>1.0</v>
      </c>
      <c r="O91" s="21">
        <v>0.0</v>
      </c>
      <c r="P91" s="21">
        <v>0.0</v>
      </c>
      <c r="Q91" s="21" t="s">
        <v>985</v>
      </c>
      <c r="R91" s="21">
        <v>1.0</v>
      </c>
      <c r="S91" s="21">
        <v>40.0</v>
      </c>
      <c r="T91" s="24">
        <f t="shared" si="1"/>
        <v>87.5</v>
      </c>
      <c r="U91" s="24">
        <f t="shared" si="2"/>
        <v>2481.766613</v>
      </c>
      <c r="V91" s="24">
        <f>VLOOKUP(D91,tmp.leaf.masses.C.only!$B$1:$H$178,7,FALSE)</f>
        <v>0.01234</v>
      </c>
      <c r="W91" s="24">
        <f t="shared" si="3"/>
        <v>3.394760938</v>
      </c>
    </row>
    <row r="92">
      <c r="A92" s="21">
        <v>71.0</v>
      </c>
      <c r="B92" s="22">
        <v>41743.0</v>
      </c>
      <c r="C92" s="21"/>
      <c r="D92" s="21">
        <v>75.0</v>
      </c>
      <c r="E92" s="21" t="s">
        <v>396</v>
      </c>
      <c r="F92" s="23" t="s">
        <v>986</v>
      </c>
      <c r="G92" s="21">
        <v>62.0</v>
      </c>
      <c r="H92" s="21">
        <v>0.0</v>
      </c>
      <c r="I92" s="21" t="s">
        <v>398</v>
      </c>
      <c r="J92" s="21" t="s">
        <v>23</v>
      </c>
      <c r="K92" s="21" t="s">
        <v>410</v>
      </c>
      <c r="L92" s="21" t="s">
        <v>400</v>
      </c>
      <c r="M92" s="21">
        <v>2.0</v>
      </c>
      <c r="N92" s="21">
        <v>0.5</v>
      </c>
      <c r="O92" s="21">
        <v>0.0</v>
      </c>
      <c r="P92" s="21">
        <v>0.0</v>
      </c>
      <c r="Q92" s="21" t="s">
        <v>487</v>
      </c>
      <c r="R92" s="21">
        <v>1.0</v>
      </c>
      <c r="S92" s="21">
        <v>40.0</v>
      </c>
      <c r="T92" s="24">
        <f t="shared" si="1"/>
        <v>542.5</v>
      </c>
      <c r="U92" s="24">
        <f t="shared" si="2"/>
        <v>9404.408123</v>
      </c>
      <c r="V92" s="24">
        <f>VLOOKUP(D92,tmp.leaf.masses.C.only!$B$1:$H$178,7,FALSE)</f>
        <v>0.02019</v>
      </c>
      <c r="W92" s="24">
        <f t="shared" si="3"/>
        <v>3.973331468</v>
      </c>
    </row>
    <row r="93">
      <c r="A93" s="21">
        <v>89.0</v>
      </c>
      <c r="B93" s="22">
        <v>41745.0</v>
      </c>
      <c r="C93" s="21"/>
      <c r="D93" s="21">
        <v>76.0</v>
      </c>
      <c r="E93" s="21" t="s">
        <v>396</v>
      </c>
      <c r="F93" s="23" t="s">
        <v>987</v>
      </c>
      <c r="G93" s="21">
        <v>4.0</v>
      </c>
      <c r="H93" s="21">
        <v>0.0</v>
      </c>
      <c r="I93" s="21" t="s">
        <v>463</v>
      </c>
      <c r="J93" s="21" t="s">
        <v>409</v>
      </c>
      <c r="K93" s="21" t="s">
        <v>410</v>
      </c>
      <c r="L93" s="21" t="s">
        <v>411</v>
      </c>
      <c r="M93" s="21">
        <v>3.0</v>
      </c>
      <c r="N93" s="21">
        <v>0.0</v>
      </c>
      <c r="O93" s="21">
        <v>0.0</v>
      </c>
      <c r="P93" s="21">
        <v>0.0</v>
      </c>
      <c r="Q93" s="21"/>
      <c r="R93" s="21">
        <v>1.0</v>
      </c>
      <c r="S93" s="21">
        <v>40.0</v>
      </c>
      <c r="T93" s="24">
        <f t="shared" si="1"/>
        <v>35</v>
      </c>
      <c r="U93" s="24">
        <f t="shared" si="2"/>
        <v>557.3248408</v>
      </c>
      <c r="V93" s="24">
        <f>VLOOKUP(D93,tmp.leaf.masses.C.only!$B$1:$H$178,7,FALSE)</f>
        <v>0.02198</v>
      </c>
      <c r="W93" s="24">
        <f t="shared" si="3"/>
        <v>2.746108401</v>
      </c>
    </row>
    <row r="94">
      <c r="A94" s="21">
        <v>84.0</v>
      </c>
      <c r="B94" s="22">
        <v>41743.0</v>
      </c>
      <c r="C94" s="21"/>
      <c r="D94" s="21">
        <v>77.0</v>
      </c>
      <c r="E94" s="21" t="s">
        <v>396</v>
      </c>
      <c r="F94" s="23" t="s">
        <v>989</v>
      </c>
      <c r="G94" s="21">
        <v>7.0</v>
      </c>
      <c r="H94" s="21">
        <v>0.0</v>
      </c>
      <c r="I94" s="21" t="s">
        <v>398</v>
      </c>
      <c r="J94" s="21" t="s">
        <v>23</v>
      </c>
      <c r="K94" s="21" t="s">
        <v>410</v>
      </c>
      <c r="L94" s="21" t="s">
        <v>932</v>
      </c>
      <c r="M94" s="21">
        <v>2.0</v>
      </c>
      <c r="N94" s="21">
        <v>1.0</v>
      </c>
      <c r="O94" s="21">
        <v>0.0</v>
      </c>
      <c r="P94" s="21">
        <v>0.0</v>
      </c>
      <c r="Q94" s="21"/>
      <c r="R94" s="21">
        <v>1.0</v>
      </c>
      <c r="S94" s="21">
        <v>40.0</v>
      </c>
      <c r="T94" s="24">
        <f t="shared" si="1"/>
        <v>61.25</v>
      </c>
      <c r="U94" s="24">
        <f t="shared" si="2"/>
        <v>1305.572473</v>
      </c>
      <c r="V94" s="24">
        <f>VLOOKUP(D94,tmp.leaf.masses.C.only!$B$1:$H$178,7,FALSE)</f>
        <v>0.01642</v>
      </c>
      <c r="W94" s="24">
        <f t="shared" si="3"/>
        <v>3.115800985</v>
      </c>
    </row>
    <row r="95">
      <c r="A95" s="21">
        <v>85.0</v>
      </c>
      <c r="B95" s="22">
        <v>41745.0</v>
      </c>
      <c r="C95" s="21"/>
      <c r="D95" s="21">
        <v>77.0</v>
      </c>
      <c r="E95" s="21" t="s">
        <v>402</v>
      </c>
      <c r="F95" s="23" t="s">
        <v>990</v>
      </c>
      <c r="G95" s="21">
        <v>4.0</v>
      </c>
      <c r="H95" s="21">
        <v>0.0</v>
      </c>
      <c r="I95" s="21" t="s">
        <v>404</v>
      </c>
      <c r="J95" s="21" t="s">
        <v>455</v>
      </c>
      <c r="K95" s="21" t="s">
        <v>410</v>
      </c>
      <c r="L95" s="21" t="s">
        <v>411</v>
      </c>
      <c r="M95" s="21">
        <v>3.0</v>
      </c>
      <c r="N95" s="21">
        <v>0.0</v>
      </c>
      <c r="O95" s="21">
        <v>0.0</v>
      </c>
      <c r="P95" s="21">
        <v>0.0</v>
      </c>
      <c r="Q95" s="21"/>
      <c r="R95" s="21">
        <v>1.0</v>
      </c>
      <c r="S95" s="21">
        <v>40.0</v>
      </c>
      <c r="T95" s="24">
        <f t="shared" si="1"/>
        <v>35</v>
      </c>
      <c r="U95" s="24">
        <f t="shared" si="2"/>
        <v>746.0414129</v>
      </c>
      <c r="V95" s="24">
        <f>VLOOKUP(D95,tmp.leaf.masses.C.only!$B$1:$H$178,7,FALSE)</f>
        <v>0.01642</v>
      </c>
      <c r="W95" s="24">
        <f t="shared" si="3"/>
        <v>2.872762936</v>
      </c>
    </row>
    <row r="96">
      <c r="A96" s="21">
        <v>87.0</v>
      </c>
      <c r="B96" s="22">
        <v>41745.0</v>
      </c>
      <c r="C96" s="21"/>
      <c r="D96" s="21">
        <v>78.0</v>
      </c>
      <c r="E96" s="21" t="s">
        <v>57</v>
      </c>
      <c r="F96" s="23" t="s">
        <v>57</v>
      </c>
      <c r="G96" s="21">
        <v>0.0</v>
      </c>
      <c r="H96" s="21">
        <v>0.0</v>
      </c>
      <c r="I96" s="21" t="s">
        <v>57</v>
      </c>
      <c r="J96" s="21" t="s">
        <v>57</v>
      </c>
      <c r="K96" s="21" t="s">
        <v>57</v>
      </c>
      <c r="L96" s="21" t="s">
        <v>57</v>
      </c>
      <c r="M96" s="21" t="s">
        <v>57</v>
      </c>
      <c r="N96" s="21" t="s">
        <v>57</v>
      </c>
      <c r="O96" s="21" t="s">
        <v>57</v>
      </c>
      <c r="P96" s="21" t="s">
        <v>57</v>
      </c>
      <c r="Q96" s="21" t="s">
        <v>442</v>
      </c>
      <c r="R96" s="21">
        <v>0.0</v>
      </c>
      <c r="S96" s="21">
        <v>40.0</v>
      </c>
      <c r="T96" s="24">
        <f t="shared" si="1"/>
        <v>0</v>
      </c>
      <c r="U96" s="24">
        <f t="shared" si="2"/>
        <v>0</v>
      </c>
      <c r="V96" s="24">
        <f>VLOOKUP(D96,tmp.leaf.masses.C.only!$B$1:$H$178,7,FALSE)</f>
        <v>0.01794</v>
      </c>
      <c r="W96" s="24" t="str">
        <f t="shared" si="3"/>
        <v>#NUM!</v>
      </c>
    </row>
    <row r="97">
      <c r="A97" s="21">
        <v>88.0</v>
      </c>
      <c r="B97" s="22">
        <v>41745.0</v>
      </c>
      <c r="C97" s="21"/>
      <c r="D97" s="21">
        <v>79.0</v>
      </c>
      <c r="E97" s="21" t="s">
        <v>57</v>
      </c>
      <c r="F97" s="23" t="s">
        <v>57</v>
      </c>
      <c r="G97" s="21">
        <v>0.0</v>
      </c>
      <c r="H97" s="21">
        <v>0.0</v>
      </c>
      <c r="I97" s="21" t="s">
        <v>57</v>
      </c>
      <c r="J97" s="21" t="s">
        <v>57</v>
      </c>
      <c r="K97" s="21" t="s">
        <v>57</v>
      </c>
      <c r="L97" s="21" t="s">
        <v>57</v>
      </c>
      <c r="M97" s="21" t="s">
        <v>57</v>
      </c>
      <c r="N97" s="21" t="s">
        <v>57</v>
      </c>
      <c r="O97" s="21" t="s">
        <v>57</v>
      </c>
      <c r="P97" s="21" t="s">
        <v>57</v>
      </c>
      <c r="Q97" s="21" t="s">
        <v>442</v>
      </c>
      <c r="R97" s="21">
        <v>0.0</v>
      </c>
      <c r="S97" s="21">
        <v>40.0</v>
      </c>
      <c r="T97" s="24">
        <f t="shared" si="1"/>
        <v>0</v>
      </c>
      <c r="U97" s="24">
        <f t="shared" si="2"/>
        <v>0</v>
      </c>
      <c r="V97" s="24">
        <f>VLOOKUP(D97,tmp.leaf.masses.C.only!$B$1:$H$178,7,FALSE)</f>
        <v>0.01537</v>
      </c>
      <c r="W97" s="24" t="str">
        <f t="shared" si="3"/>
        <v>#NUM!</v>
      </c>
    </row>
    <row r="98">
      <c r="A98" s="21">
        <v>86.0</v>
      </c>
      <c r="B98" s="22">
        <v>41745.0</v>
      </c>
      <c r="C98" s="21"/>
      <c r="D98" s="21">
        <v>80.0</v>
      </c>
      <c r="E98" s="21" t="s">
        <v>57</v>
      </c>
      <c r="F98" s="23" t="s">
        <v>57</v>
      </c>
      <c r="G98" s="21">
        <v>0.0</v>
      </c>
      <c r="H98" s="21">
        <v>0.0</v>
      </c>
      <c r="I98" s="21" t="s">
        <v>57</v>
      </c>
      <c r="J98" s="21" t="s">
        <v>57</v>
      </c>
      <c r="K98" s="21" t="s">
        <v>57</v>
      </c>
      <c r="L98" s="21" t="s">
        <v>57</v>
      </c>
      <c r="M98" s="21" t="s">
        <v>57</v>
      </c>
      <c r="N98" s="21" t="s">
        <v>57</v>
      </c>
      <c r="O98" s="21" t="s">
        <v>57</v>
      </c>
      <c r="P98" s="21" t="s">
        <v>57</v>
      </c>
      <c r="Q98" s="21" t="s">
        <v>442</v>
      </c>
      <c r="R98" s="21">
        <v>0.0</v>
      </c>
      <c r="S98" s="21">
        <v>40.0</v>
      </c>
      <c r="T98" s="24">
        <f t="shared" si="1"/>
        <v>0</v>
      </c>
      <c r="U98" s="24">
        <f t="shared" si="2"/>
        <v>0</v>
      </c>
      <c r="V98" s="24">
        <f>VLOOKUP(D98,tmp.leaf.masses.C.only!$B$1:$H$178,7,FALSE)</f>
        <v>0.00809</v>
      </c>
      <c r="W98" s="24" t="str">
        <f t="shared" si="3"/>
        <v>#NUM!</v>
      </c>
    </row>
    <row r="99">
      <c r="A99" s="21">
        <v>101.0</v>
      </c>
      <c r="B99" s="22">
        <v>41747.0</v>
      </c>
      <c r="C99" s="21" t="s">
        <v>991</v>
      </c>
      <c r="D99" s="21">
        <v>81.0</v>
      </c>
      <c r="E99" s="21" t="s">
        <v>396</v>
      </c>
      <c r="F99" s="23" t="s">
        <v>992</v>
      </c>
      <c r="G99" s="21">
        <v>1.0</v>
      </c>
      <c r="H99" s="21">
        <v>0.0</v>
      </c>
      <c r="I99" s="21" t="s">
        <v>398</v>
      </c>
      <c r="J99" s="21" t="s">
        <v>23</v>
      </c>
      <c r="K99" s="21" t="s">
        <v>930</v>
      </c>
      <c r="L99" s="21" t="s">
        <v>400</v>
      </c>
      <c r="M99" s="21">
        <v>2.0</v>
      </c>
      <c r="N99" s="21" t="s">
        <v>36</v>
      </c>
      <c r="O99" s="21" t="s">
        <v>29</v>
      </c>
      <c r="P99" s="21" t="s">
        <v>29</v>
      </c>
      <c r="Q99" s="21" t="s">
        <v>940</v>
      </c>
      <c r="R99" s="21">
        <v>1.0</v>
      </c>
      <c r="S99" s="21">
        <v>40.0</v>
      </c>
      <c r="T99" s="24">
        <f t="shared" si="1"/>
        <v>8.75</v>
      </c>
      <c r="U99" s="24">
        <f t="shared" si="2"/>
        <v>162.3806999</v>
      </c>
      <c r="V99" s="24">
        <f>VLOOKUP(D99,tmp.leaf.masses.C.only!$B$1:$H$178,7,FALSE)</f>
        <v>0.01886</v>
      </c>
      <c r="W99" s="24">
        <f t="shared" si="3"/>
        <v>2.210534409</v>
      </c>
    </row>
    <row r="100">
      <c r="A100" s="21">
        <v>102.0</v>
      </c>
      <c r="B100" s="22">
        <v>41747.0</v>
      </c>
      <c r="C100" s="21" t="s">
        <v>991</v>
      </c>
      <c r="D100" s="21">
        <v>81.0</v>
      </c>
      <c r="E100" s="21" t="s">
        <v>402</v>
      </c>
      <c r="F100" s="23" t="s">
        <v>952</v>
      </c>
      <c r="G100" s="21">
        <v>1.0</v>
      </c>
      <c r="H100" s="21">
        <v>0.0</v>
      </c>
      <c r="I100" s="21" t="s">
        <v>993</v>
      </c>
      <c r="J100" s="21" t="s">
        <v>455</v>
      </c>
      <c r="K100" s="21" t="s">
        <v>948</v>
      </c>
      <c r="L100" s="21" t="s">
        <v>951</v>
      </c>
      <c r="M100" s="21">
        <v>3.0</v>
      </c>
      <c r="N100" s="21" t="s">
        <v>29</v>
      </c>
      <c r="O100" s="21" t="s">
        <v>29</v>
      </c>
      <c r="P100" s="21" t="s">
        <v>29</v>
      </c>
      <c r="Q100" s="21" t="s">
        <v>940</v>
      </c>
      <c r="R100" s="21">
        <v>1.0</v>
      </c>
      <c r="S100" s="21">
        <v>40.0</v>
      </c>
      <c r="T100" s="24">
        <f t="shared" si="1"/>
        <v>8.75</v>
      </c>
      <c r="U100" s="24">
        <f t="shared" si="2"/>
        <v>162.3806999</v>
      </c>
      <c r="V100" s="24">
        <f>VLOOKUP(D100,tmp.leaf.masses.C.only!$B$1:$H$178,7,FALSE)</f>
        <v>0.01886</v>
      </c>
      <c r="W100" s="24">
        <f t="shared" si="3"/>
        <v>2.210534409</v>
      </c>
    </row>
    <row r="101">
      <c r="A101" s="21">
        <v>103.0</v>
      </c>
      <c r="B101" s="22">
        <v>41747.0</v>
      </c>
      <c r="C101" s="21" t="s">
        <v>991</v>
      </c>
      <c r="D101" s="21">
        <v>81.0</v>
      </c>
      <c r="E101" s="21" t="s">
        <v>28</v>
      </c>
      <c r="F101" s="23" t="s">
        <v>994</v>
      </c>
      <c r="G101" s="21">
        <v>2.0</v>
      </c>
      <c r="H101" s="21">
        <v>0.0</v>
      </c>
      <c r="I101" s="21" t="s">
        <v>954</v>
      </c>
      <c r="J101" s="21" t="s">
        <v>455</v>
      </c>
      <c r="K101" s="21" t="s">
        <v>948</v>
      </c>
      <c r="L101" s="21" t="s">
        <v>951</v>
      </c>
      <c r="M101" s="21">
        <v>2.0</v>
      </c>
      <c r="N101" s="21" t="s">
        <v>29</v>
      </c>
      <c r="O101" s="21" t="s">
        <v>29</v>
      </c>
      <c r="P101" s="21" t="s">
        <v>29</v>
      </c>
      <c r="Q101" s="21" t="s">
        <v>940</v>
      </c>
      <c r="R101" s="21">
        <v>1.0</v>
      </c>
      <c r="S101" s="21">
        <v>40.0</v>
      </c>
      <c r="T101" s="24">
        <f t="shared" si="1"/>
        <v>17.5</v>
      </c>
      <c r="U101" s="24">
        <f t="shared" si="2"/>
        <v>324.7613998</v>
      </c>
      <c r="V101" s="24">
        <f>VLOOKUP(D101,tmp.leaf.masses.C.only!$B$1:$H$178,7,FALSE)</f>
        <v>0.01886</v>
      </c>
      <c r="W101" s="24">
        <f t="shared" si="3"/>
        <v>2.511564405</v>
      </c>
    </row>
    <row r="102">
      <c r="A102" s="21">
        <v>104.0</v>
      </c>
      <c r="B102" s="22">
        <v>41747.0</v>
      </c>
      <c r="C102" s="21" t="s">
        <v>991</v>
      </c>
      <c r="D102" s="21">
        <v>81.0</v>
      </c>
      <c r="E102" s="21" t="s">
        <v>113</v>
      </c>
      <c r="F102" s="23" t="s">
        <v>995</v>
      </c>
      <c r="G102" s="21">
        <v>7.0</v>
      </c>
      <c r="H102" s="21">
        <v>0.0</v>
      </c>
      <c r="I102" s="21" t="s">
        <v>957</v>
      </c>
      <c r="J102" s="21" t="s">
        <v>455</v>
      </c>
      <c r="K102" s="21" t="s">
        <v>948</v>
      </c>
      <c r="L102" s="21" t="s">
        <v>951</v>
      </c>
      <c r="M102" s="21">
        <v>3.0</v>
      </c>
      <c r="N102" s="21" t="s">
        <v>29</v>
      </c>
      <c r="O102" s="21" t="s">
        <v>29</v>
      </c>
      <c r="P102" s="21" t="s">
        <v>29</v>
      </c>
      <c r="Q102" s="21" t="s">
        <v>940</v>
      </c>
      <c r="R102" s="21">
        <v>1.0</v>
      </c>
      <c r="S102" s="21">
        <v>40.0</v>
      </c>
      <c r="T102" s="24">
        <f t="shared" si="1"/>
        <v>61.25</v>
      </c>
      <c r="U102" s="24">
        <f t="shared" si="2"/>
        <v>1136.664899</v>
      </c>
      <c r="V102" s="24">
        <f>VLOOKUP(D102,tmp.leaf.masses.C.only!$B$1:$H$178,7,FALSE)</f>
        <v>0.01886</v>
      </c>
      <c r="W102" s="24">
        <f t="shared" si="3"/>
        <v>3.055632449</v>
      </c>
    </row>
    <row r="103">
      <c r="A103" s="21">
        <v>109.0</v>
      </c>
      <c r="B103" s="22">
        <v>41747.0</v>
      </c>
      <c r="C103" s="21" t="s">
        <v>996</v>
      </c>
      <c r="D103" s="21">
        <v>82.0</v>
      </c>
      <c r="E103" s="21" t="s">
        <v>396</v>
      </c>
      <c r="F103" s="23" t="s">
        <v>997</v>
      </c>
      <c r="G103" s="21">
        <v>4.0</v>
      </c>
      <c r="H103" s="21">
        <v>-1.0</v>
      </c>
      <c r="I103" s="21" t="s">
        <v>398</v>
      </c>
      <c r="J103" s="21" t="s">
        <v>23</v>
      </c>
      <c r="K103" s="43" t="s">
        <v>998</v>
      </c>
      <c r="L103" s="21" t="s">
        <v>400</v>
      </c>
      <c r="M103" s="21">
        <v>3.0</v>
      </c>
      <c r="N103" s="21" t="s">
        <v>36</v>
      </c>
      <c r="O103" s="21" t="s">
        <v>36</v>
      </c>
      <c r="P103" s="21" t="s">
        <v>29</v>
      </c>
      <c r="Q103" s="21" t="s">
        <v>999</v>
      </c>
      <c r="R103" s="21">
        <v>1.0</v>
      </c>
      <c r="S103" s="21">
        <v>40.0</v>
      </c>
      <c r="T103" s="24">
        <f t="shared" si="1"/>
        <v>350</v>
      </c>
      <c r="U103" s="24">
        <f t="shared" si="2"/>
        <v>6353.73444</v>
      </c>
      <c r="V103" s="24">
        <f>VLOOKUP(D103,tmp.leaf.masses.C.only!$B$1:$H$178,7,FALSE)</f>
        <v>0.01928</v>
      </c>
      <c r="W103" s="24">
        <f t="shared" si="3"/>
        <v>3.803029059</v>
      </c>
    </row>
    <row r="104">
      <c r="A104" s="21">
        <v>110.0</v>
      </c>
      <c r="B104" s="22">
        <v>41747.0</v>
      </c>
      <c r="C104" s="21" t="s">
        <v>996</v>
      </c>
      <c r="D104" s="21">
        <v>82.0</v>
      </c>
      <c r="E104" s="21" t="s">
        <v>402</v>
      </c>
      <c r="F104" s="23" t="s">
        <v>1001</v>
      </c>
      <c r="G104" s="21">
        <v>9.0</v>
      </c>
      <c r="H104" s="21">
        <v>-1.0</v>
      </c>
      <c r="I104" s="21" t="s">
        <v>398</v>
      </c>
      <c r="J104" s="21" t="s">
        <v>23</v>
      </c>
      <c r="K104" s="21" t="s">
        <v>1002</v>
      </c>
      <c r="L104" s="21" t="s">
        <v>400</v>
      </c>
      <c r="M104" s="21">
        <v>2.0</v>
      </c>
      <c r="N104" s="21" t="s">
        <v>36</v>
      </c>
      <c r="O104" s="21" t="s">
        <v>29</v>
      </c>
      <c r="P104" s="21" t="s">
        <v>29</v>
      </c>
      <c r="Q104" s="21" t="s">
        <v>940</v>
      </c>
      <c r="R104" s="21">
        <v>1.0</v>
      </c>
      <c r="S104" s="21">
        <v>40.0</v>
      </c>
      <c r="T104" s="24">
        <f t="shared" si="1"/>
        <v>787.5</v>
      </c>
      <c r="U104" s="24">
        <f t="shared" si="2"/>
        <v>14295.90249</v>
      </c>
      <c r="V104" s="24">
        <f>VLOOKUP(D104,tmp.leaf.masses.C.only!$B$1:$H$178,7,FALSE)</f>
        <v>0.01928</v>
      </c>
      <c r="W104" s="24">
        <f t="shared" si="3"/>
        <v>4.155211577</v>
      </c>
    </row>
    <row r="105">
      <c r="A105" s="21">
        <v>111.0</v>
      </c>
      <c r="B105" s="22">
        <v>41747.0</v>
      </c>
      <c r="C105" s="21" t="s">
        <v>996</v>
      </c>
      <c r="D105" s="21">
        <v>82.0</v>
      </c>
      <c r="E105" s="21" t="s">
        <v>28</v>
      </c>
      <c r="F105" s="23" t="s">
        <v>1003</v>
      </c>
      <c r="G105" s="21">
        <v>21.0</v>
      </c>
      <c r="H105" s="21">
        <v>-1.0</v>
      </c>
      <c r="I105" s="21" t="s">
        <v>954</v>
      </c>
      <c r="J105" s="21" t="s">
        <v>944</v>
      </c>
      <c r="K105" s="21" t="s">
        <v>948</v>
      </c>
      <c r="L105" s="21" t="s">
        <v>951</v>
      </c>
      <c r="M105" s="21">
        <v>2.0</v>
      </c>
      <c r="N105" s="21" t="s">
        <v>29</v>
      </c>
      <c r="O105" s="21" t="s">
        <v>29</v>
      </c>
      <c r="P105" s="21" t="s">
        <v>29</v>
      </c>
      <c r="Q105" s="43" t="s">
        <v>474</v>
      </c>
      <c r="R105" s="21">
        <v>1.0</v>
      </c>
      <c r="S105" s="21">
        <v>40.0</v>
      </c>
      <c r="T105" s="24">
        <f t="shared" si="1"/>
        <v>1837.5</v>
      </c>
      <c r="U105" s="24">
        <f t="shared" si="2"/>
        <v>33357.10581</v>
      </c>
      <c r="V105" s="24">
        <f>VLOOKUP(D105,tmp.leaf.masses.C.only!$B$1:$H$178,7,FALSE)</f>
        <v>0.01928</v>
      </c>
      <c r="W105" s="24">
        <f t="shared" si="3"/>
        <v>4.523188363</v>
      </c>
    </row>
    <row r="106">
      <c r="A106" s="21">
        <v>112.0</v>
      </c>
      <c r="B106" s="22">
        <v>41747.0</v>
      </c>
      <c r="C106" s="21" t="s">
        <v>996</v>
      </c>
      <c r="D106" s="21">
        <v>82.0</v>
      </c>
      <c r="E106" s="21" t="s">
        <v>113</v>
      </c>
      <c r="F106" s="23" t="s">
        <v>1004</v>
      </c>
      <c r="G106" s="21">
        <v>5.0</v>
      </c>
      <c r="H106" s="21">
        <v>-1.0</v>
      </c>
      <c r="I106" s="21" t="s">
        <v>1005</v>
      </c>
      <c r="J106" s="21" t="s">
        <v>944</v>
      </c>
      <c r="K106" s="21" t="s">
        <v>939</v>
      </c>
      <c r="L106" s="21" t="s">
        <v>951</v>
      </c>
      <c r="M106" s="21">
        <v>2.0</v>
      </c>
      <c r="N106" s="21" t="s">
        <v>29</v>
      </c>
      <c r="O106" s="21" t="s">
        <v>29</v>
      </c>
      <c r="P106" s="21" t="s">
        <v>29</v>
      </c>
      <c r="Q106" s="21" t="s">
        <v>1006</v>
      </c>
      <c r="R106" s="21">
        <v>1.0</v>
      </c>
      <c r="S106" s="21">
        <v>40.0</v>
      </c>
      <c r="T106" s="24">
        <f t="shared" si="1"/>
        <v>437.5</v>
      </c>
      <c r="U106" s="24">
        <f t="shared" si="2"/>
        <v>7942.16805</v>
      </c>
      <c r="V106" s="24">
        <f>VLOOKUP(D106,tmp.leaf.masses.C.only!$B$1:$H$178,7,FALSE)</f>
        <v>0.01928</v>
      </c>
      <c r="W106" s="24">
        <f t="shared" si="3"/>
        <v>3.899939072</v>
      </c>
    </row>
    <row r="107">
      <c r="A107" s="21">
        <v>113.0</v>
      </c>
      <c r="B107" s="22">
        <v>41747.0</v>
      </c>
      <c r="C107" s="21" t="s">
        <v>996</v>
      </c>
      <c r="D107" s="21">
        <v>82.0</v>
      </c>
      <c r="E107" s="21" t="s">
        <v>1007</v>
      </c>
      <c r="F107" s="23" t="s">
        <v>57</v>
      </c>
      <c r="G107" s="21">
        <v>51.0</v>
      </c>
      <c r="H107" s="21">
        <v>-1.0</v>
      </c>
      <c r="I107" s="21" t="s">
        <v>24</v>
      </c>
      <c r="J107" s="21" t="s">
        <v>24</v>
      </c>
      <c r="K107" s="21" t="s">
        <v>24</v>
      </c>
      <c r="L107" s="21" t="s">
        <v>24</v>
      </c>
      <c r="M107" s="21"/>
      <c r="N107" s="21" t="s">
        <v>29</v>
      </c>
      <c r="O107" s="21" t="s">
        <v>29</v>
      </c>
      <c r="P107" s="21" t="s">
        <v>29</v>
      </c>
      <c r="Q107" s="21" t="s">
        <v>1008</v>
      </c>
      <c r="R107" s="21">
        <v>1.0</v>
      </c>
      <c r="S107" s="21">
        <v>40.0</v>
      </c>
      <c r="T107" s="24">
        <f t="shared" si="1"/>
        <v>4462.5</v>
      </c>
      <c r="U107" s="24">
        <f t="shared" si="2"/>
        <v>81010.11411</v>
      </c>
      <c r="V107" s="24">
        <f>VLOOKUP(D107,tmp.leaf.masses.C.only!$B$1:$H$178,7,FALSE)</f>
        <v>0.01928</v>
      </c>
      <c r="W107" s="24">
        <f t="shared" si="3"/>
        <v>4.908539244</v>
      </c>
    </row>
    <row r="108">
      <c r="A108" s="21">
        <v>114.0</v>
      </c>
      <c r="B108" s="22">
        <v>41747.0</v>
      </c>
      <c r="C108" s="21" t="s">
        <v>1009</v>
      </c>
      <c r="D108" s="21">
        <v>83.0</v>
      </c>
      <c r="E108" s="21" t="s">
        <v>396</v>
      </c>
      <c r="F108" s="23" t="s">
        <v>1010</v>
      </c>
      <c r="G108" s="21">
        <v>47.0</v>
      </c>
      <c r="H108" s="21">
        <v>-1.0</v>
      </c>
      <c r="I108" s="21" t="s">
        <v>962</v>
      </c>
      <c r="J108" s="21" t="s">
        <v>944</v>
      </c>
      <c r="K108" s="21" t="s">
        <v>939</v>
      </c>
      <c r="L108" s="21" t="s">
        <v>951</v>
      </c>
      <c r="M108" s="21">
        <v>2.0</v>
      </c>
      <c r="N108" s="21" t="s">
        <v>29</v>
      </c>
      <c r="O108" s="21" t="s">
        <v>29</v>
      </c>
      <c r="P108" s="21" t="s">
        <v>29</v>
      </c>
      <c r="Q108" s="21" t="s">
        <v>940</v>
      </c>
      <c r="R108" s="21">
        <v>1.0</v>
      </c>
      <c r="S108" s="21">
        <v>40.0</v>
      </c>
      <c r="T108" s="24">
        <f t="shared" si="1"/>
        <v>4112.5</v>
      </c>
      <c r="U108" s="24">
        <f t="shared" si="2"/>
        <v>78956.39057</v>
      </c>
      <c r="V108" s="24">
        <f>VLOOKUP(D108,tmp.leaf.masses.C.only!$B$1:$H$178,7,FALSE)</f>
        <v>0.01823</v>
      </c>
      <c r="W108" s="24">
        <f t="shared" si="3"/>
        <v>4.897387287</v>
      </c>
    </row>
    <row r="109">
      <c r="A109" s="21">
        <v>115.0</v>
      </c>
      <c r="B109" s="22">
        <v>41747.0</v>
      </c>
      <c r="C109" s="21" t="s">
        <v>1009</v>
      </c>
      <c r="D109" s="21">
        <v>83.0</v>
      </c>
      <c r="E109" s="21" t="s">
        <v>402</v>
      </c>
      <c r="F109" s="23" t="s">
        <v>1013</v>
      </c>
      <c r="G109" s="21">
        <v>10.0</v>
      </c>
      <c r="H109" s="21">
        <v>-1.0</v>
      </c>
      <c r="I109" s="21" t="s">
        <v>398</v>
      </c>
      <c r="J109" s="21" t="s">
        <v>23</v>
      </c>
      <c r="K109" s="21" t="s">
        <v>930</v>
      </c>
      <c r="L109" s="21" t="s">
        <v>400</v>
      </c>
      <c r="M109" s="21">
        <v>2.0</v>
      </c>
      <c r="N109" s="21" t="s">
        <v>1014</v>
      </c>
      <c r="O109" s="21" t="s">
        <v>29</v>
      </c>
      <c r="P109" s="21" t="s">
        <v>29</v>
      </c>
      <c r="Q109" s="21" t="s">
        <v>940</v>
      </c>
      <c r="R109" s="21">
        <v>1.0</v>
      </c>
      <c r="S109" s="21">
        <v>40.0</v>
      </c>
      <c r="T109" s="24">
        <f t="shared" si="1"/>
        <v>875</v>
      </c>
      <c r="U109" s="24">
        <f t="shared" si="2"/>
        <v>16799.23204</v>
      </c>
      <c r="V109" s="24">
        <f>VLOOKUP(D109,tmp.leaf.masses.C.only!$B$1:$H$178,7,FALSE)</f>
        <v>0.01823</v>
      </c>
      <c r="W109" s="24">
        <f t="shared" si="3"/>
        <v>4.225289429</v>
      </c>
    </row>
    <row r="110">
      <c r="A110" s="21">
        <v>116.0</v>
      </c>
      <c r="B110" s="22">
        <v>41747.0</v>
      </c>
      <c r="C110" s="21" t="s">
        <v>1009</v>
      </c>
      <c r="D110" s="21">
        <v>83.0</v>
      </c>
      <c r="E110" s="21" t="s">
        <v>28</v>
      </c>
      <c r="F110" s="23" t="s">
        <v>1015</v>
      </c>
      <c r="G110" s="21">
        <v>11.0</v>
      </c>
      <c r="H110" s="21">
        <v>-1.0</v>
      </c>
      <c r="I110" s="21" t="s">
        <v>1016</v>
      </c>
      <c r="J110" s="21" t="s">
        <v>455</v>
      </c>
      <c r="K110" s="21" t="s">
        <v>948</v>
      </c>
      <c r="L110" s="21" t="s">
        <v>951</v>
      </c>
      <c r="M110" s="21">
        <v>3.0</v>
      </c>
      <c r="N110" s="21" t="s">
        <v>29</v>
      </c>
      <c r="O110" s="21" t="s">
        <v>29</v>
      </c>
      <c r="P110" s="21" t="s">
        <v>29</v>
      </c>
      <c r="Q110" s="21" t="s">
        <v>940</v>
      </c>
      <c r="R110" s="21">
        <v>1.0</v>
      </c>
      <c r="S110" s="21">
        <v>40.0</v>
      </c>
      <c r="T110" s="24">
        <f t="shared" si="1"/>
        <v>962.5</v>
      </c>
      <c r="U110" s="24">
        <f t="shared" si="2"/>
        <v>18479.15524</v>
      </c>
      <c r="V110" s="24">
        <f>VLOOKUP(D110,tmp.leaf.masses.C.only!$B$1:$H$178,7,FALSE)</f>
        <v>0.01823</v>
      </c>
      <c r="W110" s="24">
        <f t="shared" si="3"/>
        <v>4.266682114</v>
      </c>
    </row>
    <row r="111">
      <c r="A111" s="21">
        <v>117.0</v>
      </c>
      <c r="B111" s="22">
        <v>41747.0</v>
      </c>
      <c r="C111" s="21" t="s">
        <v>1009</v>
      </c>
      <c r="D111" s="21">
        <v>83.0</v>
      </c>
      <c r="E111" s="21" t="s">
        <v>113</v>
      </c>
      <c r="F111" s="23" t="s">
        <v>1017</v>
      </c>
      <c r="G111" s="21">
        <v>8.0</v>
      </c>
      <c r="H111" s="21">
        <v>-1.0</v>
      </c>
      <c r="I111" s="21" t="s">
        <v>1018</v>
      </c>
      <c r="J111" s="21" t="s">
        <v>455</v>
      </c>
      <c r="K111" s="21" t="s">
        <v>948</v>
      </c>
      <c r="L111" s="21" t="s">
        <v>951</v>
      </c>
      <c r="M111" s="21">
        <v>2.0</v>
      </c>
      <c r="N111" s="21" t="s">
        <v>29</v>
      </c>
      <c r="O111" s="21" t="s">
        <v>29</v>
      </c>
      <c r="P111" s="21" t="s">
        <v>29</v>
      </c>
      <c r="Q111" s="43" t="s">
        <v>1019</v>
      </c>
      <c r="R111" s="21">
        <v>1.0</v>
      </c>
      <c r="S111" s="21">
        <v>40.0</v>
      </c>
      <c r="T111" s="24">
        <f t="shared" si="1"/>
        <v>700</v>
      </c>
      <c r="U111" s="24">
        <f t="shared" si="2"/>
        <v>13439.38563</v>
      </c>
      <c r="V111" s="24">
        <f>VLOOKUP(D111,tmp.leaf.masses.C.only!$B$1:$H$178,7,FALSE)</f>
        <v>0.01823</v>
      </c>
      <c r="W111" s="24">
        <f t="shared" si="3"/>
        <v>4.128379416</v>
      </c>
    </row>
    <row r="112">
      <c r="A112" s="21">
        <v>105.0</v>
      </c>
      <c r="B112" s="22">
        <v>41747.0</v>
      </c>
      <c r="C112" s="21" t="s">
        <v>1020</v>
      </c>
      <c r="D112" s="21">
        <v>84.0</v>
      </c>
      <c r="E112" s="21" t="s">
        <v>396</v>
      </c>
      <c r="F112" s="23" t="s">
        <v>1021</v>
      </c>
      <c r="G112" s="21">
        <v>27.0</v>
      </c>
      <c r="H112" s="21">
        <v>-1.0</v>
      </c>
      <c r="I112" s="21" t="s">
        <v>398</v>
      </c>
      <c r="J112" s="21" t="s">
        <v>23</v>
      </c>
      <c r="K112" s="21" t="s">
        <v>1002</v>
      </c>
      <c r="L112" s="21" t="s">
        <v>400</v>
      </c>
      <c r="M112" s="21">
        <v>2.0</v>
      </c>
      <c r="N112" s="21" t="s">
        <v>36</v>
      </c>
      <c r="O112" s="21" t="s">
        <v>29</v>
      </c>
      <c r="P112" s="21" t="s">
        <v>29</v>
      </c>
      <c r="Q112" s="21" t="s">
        <v>1022</v>
      </c>
      <c r="R112" s="21">
        <v>1.0</v>
      </c>
      <c r="S112" s="21">
        <v>40.0</v>
      </c>
      <c r="T112" s="24">
        <f t="shared" si="1"/>
        <v>2362.5</v>
      </c>
      <c r="U112" s="24">
        <f t="shared" si="2"/>
        <v>58067.06461</v>
      </c>
      <c r="V112" s="24">
        <f>VLOOKUP(D112,tmp.leaf.masses.C.only!$B$1:$H$178,7,FALSE)</f>
        <v>0.01424</v>
      </c>
      <c r="W112" s="24">
        <f t="shared" si="3"/>
        <v>4.763929872</v>
      </c>
    </row>
    <row r="113">
      <c r="A113" s="21">
        <v>106.0</v>
      </c>
      <c r="B113" s="22">
        <v>41747.0</v>
      </c>
      <c r="C113" s="21" t="s">
        <v>1020</v>
      </c>
      <c r="D113" s="21">
        <v>84.0</v>
      </c>
      <c r="E113" s="21" t="s">
        <v>402</v>
      </c>
      <c r="F113" s="23" t="s">
        <v>967</v>
      </c>
      <c r="G113" s="21">
        <v>4.0</v>
      </c>
      <c r="H113" s="21">
        <v>0.0</v>
      </c>
      <c r="I113" s="21" t="s">
        <v>398</v>
      </c>
      <c r="J113" s="21" t="s">
        <v>455</v>
      </c>
      <c r="K113" s="21" t="s">
        <v>1023</v>
      </c>
      <c r="L113" s="21" t="s">
        <v>400</v>
      </c>
      <c r="M113" s="21">
        <v>2.0</v>
      </c>
      <c r="N113" s="21" t="s">
        <v>1014</v>
      </c>
      <c r="O113" s="21" t="s">
        <v>36</v>
      </c>
      <c r="P113" s="21" t="s">
        <v>29</v>
      </c>
      <c r="Q113" s="21" t="s">
        <v>1024</v>
      </c>
      <c r="R113" s="21">
        <v>1.0</v>
      </c>
      <c r="S113" s="21">
        <v>40.0</v>
      </c>
      <c r="T113" s="24">
        <f t="shared" si="1"/>
        <v>35</v>
      </c>
      <c r="U113" s="24">
        <f t="shared" si="2"/>
        <v>860.252809</v>
      </c>
      <c r="V113" s="24">
        <f>VLOOKUP(D113,tmp.leaf.masses.C.only!$B$1:$H$178,7,FALSE)</f>
        <v>0.01424</v>
      </c>
      <c r="W113" s="24">
        <f t="shared" si="3"/>
        <v>2.934626099</v>
      </c>
    </row>
    <row r="114">
      <c r="A114" s="21">
        <v>107.0</v>
      </c>
      <c r="B114" s="22">
        <v>41747.0</v>
      </c>
      <c r="C114" s="21" t="s">
        <v>1020</v>
      </c>
      <c r="D114" s="21">
        <v>84.0</v>
      </c>
      <c r="E114" s="21" t="s">
        <v>28</v>
      </c>
      <c r="F114" s="23" t="s">
        <v>1025</v>
      </c>
      <c r="G114" s="21">
        <v>7.0</v>
      </c>
      <c r="H114" s="21">
        <v>-1.0</v>
      </c>
      <c r="I114" s="21" t="s">
        <v>954</v>
      </c>
      <c r="J114" s="21" t="s">
        <v>409</v>
      </c>
      <c r="K114" s="21" t="s">
        <v>948</v>
      </c>
      <c r="L114" s="21" t="s">
        <v>951</v>
      </c>
      <c r="M114" s="21">
        <v>2.0</v>
      </c>
      <c r="N114" s="21" t="s">
        <v>29</v>
      </c>
      <c r="O114" s="21" t="s">
        <v>29</v>
      </c>
      <c r="P114" s="21" t="s">
        <v>29</v>
      </c>
      <c r="Q114" s="21" t="s">
        <v>940</v>
      </c>
      <c r="R114" s="21">
        <v>1.0</v>
      </c>
      <c r="S114" s="21">
        <v>40.0</v>
      </c>
      <c r="T114" s="24">
        <f t="shared" si="1"/>
        <v>612.5</v>
      </c>
      <c r="U114" s="24">
        <f t="shared" si="2"/>
        <v>15054.42416</v>
      </c>
      <c r="V114" s="24">
        <f>VLOOKUP(D114,tmp.leaf.masses.C.only!$B$1:$H$178,7,FALSE)</f>
        <v>0.01424</v>
      </c>
      <c r="W114" s="24">
        <f t="shared" si="3"/>
        <v>4.177664148</v>
      </c>
    </row>
    <row r="115">
      <c r="A115" s="21">
        <v>108.0</v>
      </c>
      <c r="B115" s="22">
        <v>41747.0</v>
      </c>
      <c r="C115" s="21" t="s">
        <v>1020</v>
      </c>
      <c r="D115" s="21">
        <v>84.0</v>
      </c>
      <c r="E115" s="21" t="s">
        <v>113</v>
      </c>
      <c r="F115" s="23" t="s">
        <v>1026</v>
      </c>
      <c r="G115" s="21">
        <v>4.0</v>
      </c>
      <c r="H115" s="21">
        <v>-1.0</v>
      </c>
      <c r="I115" s="21" t="s">
        <v>1027</v>
      </c>
      <c r="J115" s="21" t="s">
        <v>409</v>
      </c>
      <c r="K115" s="21" t="s">
        <v>948</v>
      </c>
      <c r="L115" s="21" t="s">
        <v>951</v>
      </c>
      <c r="M115" s="21">
        <v>3.0</v>
      </c>
      <c r="N115" s="21" t="s">
        <v>29</v>
      </c>
      <c r="O115" s="21" t="s">
        <v>29</v>
      </c>
      <c r="P115" s="21" t="s">
        <v>29</v>
      </c>
      <c r="Q115" s="21" t="s">
        <v>940</v>
      </c>
      <c r="R115" s="21">
        <v>1.0</v>
      </c>
      <c r="S115" s="21">
        <v>40.0</v>
      </c>
      <c r="T115" s="24">
        <f t="shared" si="1"/>
        <v>350</v>
      </c>
      <c r="U115" s="24">
        <f t="shared" si="2"/>
        <v>8602.52809</v>
      </c>
      <c r="V115" s="24">
        <f>VLOOKUP(D115,tmp.leaf.masses.C.only!$B$1:$H$178,7,FALSE)</f>
        <v>0.01424</v>
      </c>
      <c r="W115" s="24">
        <f t="shared" si="3"/>
        <v>3.934626099</v>
      </c>
    </row>
    <row r="116">
      <c r="A116" s="21">
        <v>118.0</v>
      </c>
      <c r="B116" s="22">
        <v>41747.0</v>
      </c>
      <c r="C116" s="21" t="s">
        <v>1028</v>
      </c>
      <c r="D116" s="21">
        <v>85.0</v>
      </c>
      <c r="E116" s="21" t="s">
        <v>396</v>
      </c>
      <c r="F116" s="23" t="s">
        <v>1029</v>
      </c>
      <c r="G116" s="44" t="s">
        <v>1030</v>
      </c>
      <c r="H116" s="21">
        <v>0.0</v>
      </c>
      <c r="I116" s="21" t="s">
        <v>398</v>
      </c>
      <c r="J116" s="21" t="s">
        <v>23</v>
      </c>
      <c r="K116" s="21" t="s">
        <v>963</v>
      </c>
      <c r="L116" s="21" t="s">
        <v>400</v>
      </c>
      <c r="M116" s="21">
        <v>2.0</v>
      </c>
      <c r="N116" s="21" t="s">
        <v>36</v>
      </c>
      <c r="O116" s="21" t="s">
        <v>29</v>
      </c>
      <c r="P116" s="21" t="s">
        <v>29</v>
      </c>
      <c r="Q116" s="21" t="s">
        <v>940</v>
      </c>
      <c r="R116" s="21">
        <v>1.0</v>
      </c>
      <c r="S116" s="21">
        <v>40.0</v>
      </c>
      <c r="T116" s="24" t="str">
        <f t="shared" si="1"/>
        <v>#VALUE!</v>
      </c>
      <c r="U116" s="24" t="str">
        <f t="shared" si="2"/>
        <v>#VALUE!</v>
      </c>
      <c r="V116" s="24">
        <f>VLOOKUP(D116,tmp.leaf.masses.C.only!$B$1:$H$178,7,FALSE)</f>
        <v>0.02826</v>
      </c>
      <c r="W116" s="24" t="str">
        <f t="shared" si="3"/>
        <v>#VALUE!</v>
      </c>
    </row>
    <row r="117">
      <c r="A117" s="21">
        <v>119.0</v>
      </c>
      <c r="B117" s="22">
        <v>41747.0</v>
      </c>
      <c r="C117" s="21" t="s">
        <v>1028</v>
      </c>
      <c r="D117" s="21">
        <v>85.0</v>
      </c>
      <c r="E117" s="21" t="s">
        <v>402</v>
      </c>
      <c r="F117" s="23" t="s">
        <v>1031</v>
      </c>
      <c r="G117" s="44" t="s">
        <v>1030</v>
      </c>
      <c r="H117" s="21">
        <v>0.0</v>
      </c>
      <c r="I117" s="21" t="s">
        <v>957</v>
      </c>
      <c r="J117" s="21" t="s">
        <v>455</v>
      </c>
      <c r="K117" s="21" t="s">
        <v>948</v>
      </c>
      <c r="L117" s="21" t="s">
        <v>400</v>
      </c>
      <c r="M117" s="21">
        <v>3.0</v>
      </c>
      <c r="N117" s="21" t="s">
        <v>29</v>
      </c>
      <c r="O117" s="21" t="s">
        <v>29</v>
      </c>
      <c r="P117" s="21" t="s">
        <v>29</v>
      </c>
      <c r="Q117" s="21" t="s">
        <v>940</v>
      </c>
      <c r="R117" s="21">
        <v>1.0</v>
      </c>
      <c r="S117" s="21">
        <v>40.0</v>
      </c>
      <c r="T117" s="24" t="str">
        <f t="shared" si="1"/>
        <v>#VALUE!</v>
      </c>
      <c r="U117" s="24" t="str">
        <f t="shared" si="2"/>
        <v>#VALUE!</v>
      </c>
      <c r="V117" s="24">
        <f>VLOOKUP(D117,tmp.leaf.masses.C.only!$B$1:$H$178,7,FALSE)</f>
        <v>0.02826</v>
      </c>
      <c r="W117" s="24" t="str">
        <f t="shared" si="3"/>
        <v>#VALUE!</v>
      </c>
    </row>
    <row r="118">
      <c r="A118" s="21">
        <v>120.0</v>
      </c>
      <c r="B118" s="22">
        <v>41747.0</v>
      </c>
      <c r="C118" s="21" t="s">
        <v>1028</v>
      </c>
      <c r="D118" s="21">
        <v>85.0</v>
      </c>
      <c r="E118" s="21" t="s">
        <v>28</v>
      </c>
      <c r="F118" s="23" t="s">
        <v>1032</v>
      </c>
      <c r="G118" s="44" t="s">
        <v>1030</v>
      </c>
      <c r="H118" s="21">
        <v>0.0</v>
      </c>
      <c r="I118" s="21" t="s">
        <v>954</v>
      </c>
      <c r="J118" s="21" t="s">
        <v>409</v>
      </c>
      <c r="K118" s="21" t="s">
        <v>948</v>
      </c>
      <c r="L118" s="21" t="s">
        <v>951</v>
      </c>
      <c r="M118" s="21">
        <v>2.0</v>
      </c>
      <c r="N118" s="21" t="s">
        <v>29</v>
      </c>
      <c r="O118" s="21" t="s">
        <v>29</v>
      </c>
      <c r="P118" s="21" t="s">
        <v>29</v>
      </c>
      <c r="Q118" s="21" t="s">
        <v>940</v>
      </c>
      <c r="R118" s="21">
        <v>1.0</v>
      </c>
      <c r="S118" s="21">
        <v>40.0</v>
      </c>
      <c r="T118" s="24" t="str">
        <f t="shared" si="1"/>
        <v>#VALUE!</v>
      </c>
      <c r="U118" s="24" t="str">
        <f t="shared" si="2"/>
        <v>#VALUE!</v>
      </c>
      <c r="V118" s="24">
        <f>VLOOKUP(D118,tmp.leaf.masses.C.only!$B$1:$H$178,7,FALSE)</f>
        <v>0.02826</v>
      </c>
      <c r="W118" s="24" t="str">
        <f t="shared" si="3"/>
        <v>#VALUE!</v>
      </c>
    </row>
    <row r="119">
      <c r="A119" s="21">
        <v>121.0</v>
      </c>
      <c r="B119" s="22">
        <v>41747.0</v>
      </c>
      <c r="C119" s="21" t="s">
        <v>1028</v>
      </c>
      <c r="D119" s="21">
        <v>85.0</v>
      </c>
      <c r="E119" s="21" t="s">
        <v>113</v>
      </c>
      <c r="F119" s="23" t="s">
        <v>1033</v>
      </c>
      <c r="G119" s="44" t="s">
        <v>1030</v>
      </c>
      <c r="H119" s="21">
        <v>0.0</v>
      </c>
      <c r="I119" s="21" t="s">
        <v>1016</v>
      </c>
      <c r="J119" s="21" t="s">
        <v>409</v>
      </c>
      <c r="K119" s="21" t="s">
        <v>948</v>
      </c>
      <c r="L119" s="21" t="s">
        <v>951</v>
      </c>
      <c r="M119" s="21">
        <v>3.0</v>
      </c>
      <c r="N119" s="21" t="s">
        <v>29</v>
      </c>
      <c r="O119" s="21" t="s">
        <v>29</v>
      </c>
      <c r="P119" s="21" t="s">
        <v>29</v>
      </c>
      <c r="Q119" s="21" t="s">
        <v>940</v>
      </c>
      <c r="R119" s="21">
        <v>1.0</v>
      </c>
      <c r="S119" s="21">
        <v>40.0</v>
      </c>
      <c r="T119" s="24" t="str">
        <f t="shared" si="1"/>
        <v>#VALUE!</v>
      </c>
      <c r="U119" s="24" t="str">
        <f t="shared" si="2"/>
        <v>#VALUE!</v>
      </c>
      <c r="V119" s="24">
        <f>VLOOKUP(D119,tmp.leaf.masses.C.only!$B$1:$H$178,7,FALSE)</f>
        <v>0.02826</v>
      </c>
      <c r="W119" s="24" t="str">
        <f t="shared" si="3"/>
        <v>#VALUE!</v>
      </c>
    </row>
    <row r="120">
      <c r="A120" s="21">
        <v>122.0</v>
      </c>
      <c r="B120" s="22">
        <v>41751.0</v>
      </c>
      <c r="C120" s="24"/>
      <c r="D120" s="21">
        <v>87.0</v>
      </c>
      <c r="E120" s="21" t="s">
        <v>57</v>
      </c>
      <c r="F120" s="23" t="s">
        <v>57</v>
      </c>
      <c r="G120" s="21" t="s">
        <v>1034</v>
      </c>
      <c r="H120" s="24"/>
      <c r="I120" s="24"/>
      <c r="J120" s="24"/>
      <c r="K120" s="24"/>
      <c r="L120" s="24"/>
      <c r="M120" s="24"/>
      <c r="N120" s="24"/>
      <c r="O120" s="24"/>
      <c r="P120" s="24"/>
      <c r="Q120" s="21"/>
      <c r="R120" s="21">
        <v>0.0</v>
      </c>
      <c r="S120" s="21">
        <v>40.0</v>
      </c>
      <c r="T120" s="24" t="str">
        <f t="shared" si="1"/>
        <v>#VALUE!</v>
      </c>
      <c r="U120" s="24" t="str">
        <f t="shared" si="2"/>
        <v>#VALUE!</v>
      </c>
      <c r="V120" s="24">
        <f>VLOOKUP(D120,tmp.leaf.masses.C.only!$B$1:$H$178,7,FALSE)</f>
        <v>0.01768</v>
      </c>
      <c r="W120" s="24" t="str">
        <f t="shared" si="3"/>
        <v>#VALUE!</v>
      </c>
    </row>
    <row r="121">
      <c r="A121" s="21">
        <v>124.0</v>
      </c>
      <c r="B121" s="22">
        <v>41751.0</v>
      </c>
      <c r="C121" s="24"/>
      <c r="D121" s="21">
        <v>91.0</v>
      </c>
      <c r="E121" s="21" t="s">
        <v>396</v>
      </c>
      <c r="F121" s="23" t="s">
        <v>1035</v>
      </c>
      <c r="G121" s="21">
        <v>26.0</v>
      </c>
      <c r="H121" s="21">
        <v>-1.0</v>
      </c>
      <c r="I121" s="21" t="s">
        <v>1036</v>
      </c>
      <c r="J121" s="21" t="s">
        <v>23</v>
      </c>
      <c r="K121" s="21" t="s">
        <v>948</v>
      </c>
      <c r="L121" s="21" t="s">
        <v>951</v>
      </c>
      <c r="M121" s="21">
        <v>2.0</v>
      </c>
      <c r="N121" s="21" t="s">
        <v>29</v>
      </c>
      <c r="O121" s="21" t="s">
        <v>29</v>
      </c>
      <c r="P121" s="21" t="s">
        <v>29</v>
      </c>
      <c r="Q121" s="21" t="s">
        <v>1037</v>
      </c>
      <c r="R121" s="21">
        <v>1.0</v>
      </c>
      <c r="S121" s="21">
        <v>40.0</v>
      </c>
      <c r="T121" s="24">
        <f t="shared" si="1"/>
        <v>2275</v>
      </c>
      <c r="U121" s="24">
        <f t="shared" si="2"/>
        <v>51738.14165</v>
      </c>
      <c r="V121" s="24">
        <f>VLOOKUP(D121,tmp.leaf.masses.C.only!$B$1:$H$178,7,FALSE)</f>
        <v>0.01539</v>
      </c>
      <c r="W121" s="24">
        <f t="shared" si="3"/>
        <v>4.713810826</v>
      </c>
    </row>
    <row r="122">
      <c r="A122" s="21">
        <v>125.0</v>
      </c>
      <c r="B122" s="22">
        <v>41751.0</v>
      </c>
      <c r="C122" s="24"/>
      <c r="D122" s="21">
        <v>91.0</v>
      </c>
      <c r="E122" s="21" t="s">
        <v>402</v>
      </c>
      <c r="F122" s="23" t="s">
        <v>1038</v>
      </c>
      <c r="G122" s="21">
        <v>15.0</v>
      </c>
      <c r="H122" s="21">
        <v>-1.0</v>
      </c>
      <c r="I122" s="21" t="s">
        <v>1036</v>
      </c>
      <c r="J122" s="21" t="s">
        <v>944</v>
      </c>
      <c r="K122" s="21" t="s">
        <v>948</v>
      </c>
      <c r="L122" s="21" t="s">
        <v>951</v>
      </c>
      <c r="M122" s="21">
        <v>2.0</v>
      </c>
      <c r="N122" s="21" t="s">
        <v>29</v>
      </c>
      <c r="O122" s="21" t="s">
        <v>29</v>
      </c>
      <c r="P122" s="21" t="s">
        <v>29</v>
      </c>
      <c r="Q122" s="21" t="s">
        <v>1037</v>
      </c>
      <c r="R122" s="21">
        <v>1.0</v>
      </c>
      <c r="S122" s="21">
        <v>40.0</v>
      </c>
      <c r="T122" s="24">
        <f t="shared" si="1"/>
        <v>1312.5</v>
      </c>
      <c r="U122" s="24">
        <f t="shared" si="2"/>
        <v>29848.92788</v>
      </c>
      <c r="V122" s="24">
        <f>VLOOKUP(D122,tmp.leaf.masses.C.only!$B$1:$H$178,7,FALSE)</f>
        <v>0.01539</v>
      </c>
      <c r="W122" s="24">
        <f t="shared" si="3"/>
        <v>4.474928737</v>
      </c>
    </row>
    <row r="123">
      <c r="A123" s="21">
        <v>126.0</v>
      </c>
      <c r="B123" s="22">
        <v>41751.0</v>
      </c>
      <c r="C123" s="24"/>
      <c r="D123" s="21">
        <v>91.0</v>
      </c>
      <c r="E123" s="21" t="s">
        <v>28</v>
      </c>
      <c r="F123" s="23" t="s">
        <v>1039</v>
      </c>
      <c r="G123" s="21">
        <v>2.0</v>
      </c>
      <c r="H123" s="21">
        <v>-1.0</v>
      </c>
      <c r="I123" s="21" t="s">
        <v>954</v>
      </c>
      <c r="J123" s="21" t="s">
        <v>23</v>
      </c>
      <c r="K123" s="21" t="s">
        <v>948</v>
      </c>
      <c r="L123" s="21" t="s">
        <v>951</v>
      </c>
      <c r="M123" s="21">
        <v>3.0</v>
      </c>
      <c r="N123" s="21" t="s">
        <v>29</v>
      </c>
      <c r="O123" s="21" t="s">
        <v>29</v>
      </c>
      <c r="P123" s="21" t="s">
        <v>29</v>
      </c>
      <c r="Q123" s="21" t="s">
        <v>940</v>
      </c>
      <c r="R123" s="21">
        <v>1.0</v>
      </c>
      <c r="S123" s="21">
        <v>40.0</v>
      </c>
      <c r="T123" s="24">
        <f t="shared" si="1"/>
        <v>175</v>
      </c>
      <c r="U123" s="24">
        <f t="shared" si="2"/>
        <v>3979.85705</v>
      </c>
      <c r="V123" s="24">
        <f>VLOOKUP(D123,tmp.leaf.masses.C.only!$B$1:$H$178,7,FALSE)</f>
        <v>0.01539</v>
      </c>
      <c r="W123" s="24">
        <f t="shared" si="3"/>
        <v>3.599867473</v>
      </c>
    </row>
    <row r="124">
      <c r="A124" s="21">
        <v>132.0</v>
      </c>
      <c r="B124" s="22">
        <v>41751.0</v>
      </c>
      <c r="C124" s="24"/>
      <c r="D124" s="21">
        <v>92.0</v>
      </c>
      <c r="E124" s="21" t="s">
        <v>396</v>
      </c>
      <c r="F124" s="23" t="s">
        <v>1040</v>
      </c>
      <c r="G124" s="21">
        <v>8.0</v>
      </c>
      <c r="H124" s="21">
        <v>0.0</v>
      </c>
      <c r="I124" s="21" t="s">
        <v>398</v>
      </c>
      <c r="J124" s="21" t="s">
        <v>23</v>
      </c>
      <c r="K124" s="45"/>
      <c r="L124" s="21" t="s">
        <v>400</v>
      </c>
      <c r="M124" s="24"/>
      <c r="N124" s="21" t="s">
        <v>36</v>
      </c>
      <c r="O124" s="21" t="s">
        <v>36</v>
      </c>
      <c r="P124" s="21" t="s">
        <v>29</v>
      </c>
      <c r="Q124" s="21" t="s">
        <v>1041</v>
      </c>
      <c r="R124" s="21">
        <v>1.0</v>
      </c>
      <c r="S124" s="21">
        <v>40.0</v>
      </c>
      <c r="T124" s="24">
        <f t="shared" si="1"/>
        <v>70</v>
      </c>
      <c r="U124" s="24">
        <f t="shared" si="2"/>
        <v>880.9780654</v>
      </c>
      <c r="V124" s="24">
        <f>VLOOKUP(D124,tmp.leaf.masses.C.only!$B$1:$H$178,7,FALSE)</f>
        <v>0.02781</v>
      </c>
      <c r="W124" s="24">
        <f t="shared" si="3"/>
        <v>2.944965096</v>
      </c>
    </row>
    <row r="125">
      <c r="A125" s="21">
        <v>129.0</v>
      </c>
      <c r="B125" s="22">
        <v>41751.0</v>
      </c>
      <c r="C125" s="24"/>
      <c r="D125" s="21">
        <v>93.0</v>
      </c>
      <c r="E125" s="21" t="s">
        <v>396</v>
      </c>
      <c r="F125" s="23" t="s">
        <v>1042</v>
      </c>
      <c r="G125" s="21">
        <v>6.0</v>
      </c>
      <c r="H125" s="21">
        <v>-1.0</v>
      </c>
      <c r="I125" s="21" t="s">
        <v>398</v>
      </c>
      <c r="J125" s="21" t="s">
        <v>965</v>
      </c>
      <c r="K125" s="43" t="s">
        <v>448</v>
      </c>
      <c r="L125" s="21" t="s">
        <v>411</v>
      </c>
      <c r="M125" s="21">
        <v>3.0</v>
      </c>
      <c r="N125" s="21" t="s">
        <v>36</v>
      </c>
      <c r="O125" s="21" t="s">
        <v>29</v>
      </c>
      <c r="P125" s="21" t="s">
        <v>36</v>
      </c>
      <c r="Q125" s="21" t="s">
        <v>940</v>
      </c>
      <c r="R125" s="21">
        <v>1.0</v>
      </c>
      <c r="S125" s="21">
        <v>40.0</v>
      </c>
      <c r="T125" s="24">
        <f t="shared" si="1"/>
        <v>525</v>
      </c>
      <c r="U125" s="24">
        <f t="shared" si="2"/>
        <v>9284.99242</v>
      </c>
      <c r="V125" s="24">
        <f>VLOOKUP(D125,tmp.leaf.masses.C.only!$B$1:$H$178,7,FALSE)</f>
        <v>0.01979</v>
      </c>
      <c r="W125" s="24">
        <f t="shared" si="3"/>
        <v>3.967781554</v>
      </c>
    </row>
    <row r="126">
      <c r="A126" s="21">
        <v>130.0</v>
      </c>
      <c r="B126" s="22">
        <v>41751.0</v>
      </c>
      <c r="C126" s="24"/>
      <c r="D126" s="21">
        <v>93.0</v>
      </c>
      <c r="E126" s="21" t="s">
        <v>402</v>
      </c>
      <c r="F126" s="23" t="s">
        <v>1043</v>
      </c>
      <c r="G126" s="21">
        <v>1.0</v>
      </c>
      <c r="H126" s="21">
        <v>-1.0</v>
      </c>
      <c r="I126" s="21" t="s">
        <v>1044</v>
      </c>
      <c r="J126" s="21" t="s">
        <v>944</v>
      </c>
      <c r="K126" s="43" t="s">
        <v>948</v>
      </c>
      <c r="L126" s="21" t="s">
        <v>411</v>
      </c>
      <c r="M126" s="21">
        <v>3.0</v>
      </c>
      <c r="N126" s="21" t="s">
        <v>29</v>
      </c>
      <c r="O126" s="21" t="s">
        <v>29</v>
      </c>
      <c r="P126" s="21" t="s">
        <v>29</v>
      </c>
      <c r="Q126" s="21" t="s">
        <v>940</v>
      </c>
      <c r="R126" s="21">
        <v>1.0</v>
      </c>
      <c r="S126" s="21">
        <v>40.0</v>
      </c>
      <c r="T126" s="24">
        <f t="shared" si="1"/>
        <v>87.5</v>
      </c>
      <c r="U126" s="24">
        <f t="shared" si="2"/>
        <v>1547.498737</v>
      </c>
      <c r="V126" s="24">
        <f>VLOOKUP(D126,tmp.leaf.masses.C.only!$B$1:$H$178,7,FALSE)</f>
        <v>0.01979</v>
      </c>
      <c r="W126" s="24">
        <f t="shared" si="3"/>
        <v>3.189630303</v>
      </c>
    </row>
    <row r="127">
      <c r="A127" s="21">
        <v>131.0</v>
      </c>
      <c r="B127" s="22">
        <v>41751.0</v>
      </c>
      <c r="C127" s="24"/>
      <c r="D127" s="21">
        <v>95.0</v>
      </c>
      <c r="E127" s="21" t="s">
        <v>396</v>
      </c>
      <c r="F127" s="23" t="s">
        <v>1045</v>
      </c>
      <c r="G127" s="21">
        <v>22.0</v>
      </c>
      <c r="H127" s="21">
        <v>-1.0</v>
      </c>
      <c r="I127" s="21" t="s">
        <v>398</v>
      </c>
      <c r="J127" s="21" t="s">
        <v>965</v>
      </c>
      <c r="K127" s="43" t="s">
        <v>963</v>
      </c>
      <c r="L127" s="21" t="s">
        <v>400</v>
      </c>
      <c r="M127" s="21">
        <v>2.5</v>
      </c>
      <c r="N127" s="21" t="s">
        <v>29</v>
      </c>
      <c r="O127" s="21" t="s">
        <v>29</v>
      </c>
      <c r="P127" s="21" t="s">
        <v>29</v>
      </c>
      <c r="Q127" s="43" t="s">
        <v>1046</v>
      </c>
      <c r="R127" s="21">
        <v>1.0</v>
      </c>
      <c r="S127" s="21">
        <v>40.0</v>
      </c>
      <c r="T127" s="24">
        <f t="shared" si="1"/>
        <v>1925</v>
      </c>
      <c r="U127" s="24">
        <f t="shared" si="2"/>
        <v>22428.42876</v>
      </c>
      <c r="V127" s="24">
        <f>VLOOKUP(D127,tmp.leaf.masses.C.only!$B$1:$H$178,7,FALSE)</f>
        <v>0.03004</v>
      </c>
      <c r="W127" s="24">
        <f t="shared" si="3"/>
        <v>4.35079885</v>
      </c>
    </row>
    <row r="128">
      <c r="A128" s="21">
        <v>123.0</v>
      </c>
      <c r="B128" s="22">
        <v>41751.0</v>
      </c>
      <c r="C128" s="24"/>
      <c r="D128" s="21">
        <v>96.0</v>
      </c>
      <c r="E128" s="21" t="s">
        <v>57</v>
      </c>
      <c r="F128" s="23" t="s">
        <v>57</v>
      </c>
      <c r="G128" s="21" t="s">
        <v>1034</v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1">
        <v>0.0</v>
      </c>
      <c r="S128" s="21">
        <v>40.0</v>
      </c>
      <c r="T128" s="24" t="str">
        <f t="shared" si="1"/>
        <v>#VALUE!</v>
      </c>
      <c r="U128" s="24" t="str">
        <f t="shared" si="2"/>
        <v>#VALUE!</v>
      </c>
      <c r="V128" s="24">
        <f>VLOOKUP(D128,tmp.leaf.masses.C.only!$B$1:$H$178,7,FALSE)</f>
        <v>0.01891</v>
      </c>
      <c r="W128" s="24" t="str">
        <f t="shared" si="3"/>
        <v>#VALUE!</v>
      </c>
    </row>
    <row r="129">
      <c r="A129" s="21">
        <v>127.0</v>
      </c>
      <c r="B129" s="22">
        <v>41751.0</v>
      </c>
      <c r="C129" s="24"/>
      <c r="D129" s="21">
        <v>97.0</v>
      </c>
      <c r="E129" s="21" t="s">
        <v>396</v>
      </c>
      <c r="F129" s="23" t="s">
        <v>1047</v>
      </c>
      <c r="G129" s="21">
        <v>9.0</v>
      </c>
      <c r="H129" s="21">
        <v>-1.0</v>
      </c>
      <c r="I129" s="21" t="s">
        <v>398</v>
      </c>
      <c r="J129" s="21" t="s">
        <v>965</v>
      </c>
      <c r="K129" s="21" t="s">
        <v>963</v>
      </c>
      <c r="L129" s="21" t="s">
        <v>400</v>
      </c>
      <c r="M129" s="21">
        <v>1.5</v>
      </c>
      <c r="N129" s="21" t="s">
        <v>36</v>
      </c>
      <c r="O129" s="21" t="s">
        <v>29</v>
      </c>
      <c r="P129" s="21" t="s">
        <v>29</v>
      </c>
      <c r="Q129" s="21" t="s">
        <v>940</v>
      </c>
      <c r="R129" s="21">
        <v>1.0</v>
      </c>
      <c r="S129" s="21">
        <v>40.0</v>
      </c>
      <c r="T129" s="24">
        <f t="shared" si="1"/>
        <v>787.5</v>
      </c>
      <c r="U129" s="24">
        <f t="shared" si="2"/>
        <v>13013.45609</v>
      </c>
      <c r="V129" s="24">
        <f>VLOOKUP(D129,tmp.leaf.masses.C.only!$B$1:$H$178,7,FALSE)</f>
        <v>0.02118</v>
      </c>
      <c r="W129" s="24">
        <f t="shared" si="3"/>
        <v>4.114392651</v>
      </c>
    </row>
    <row r="130">
      <c r="A130" s="21">
        <v>128.0</v>
      </c>
      <c r="B130" s="22">
        <v>41751.0</v>
      </c>
      <c r="C130" s="24"/>
      <c r="D130" s="21">
        <v>97.0</v>
      </c>
      <c r="E130" s="21" t="s">
        <v>402</v>
      </c>
      <c r="F130" s="23" t="s">
        <v>1048</v>
      </c>
      <c r="G130" s="21">
        <v>20.0</v>
      </c>
      <c r="H130" s="21">
        <v>-1.0</v>
      </c>
      <c r="I130" s="21" t="s">
        <v>398</v>
      </c>
      <c r="J130" s="21" t="s">
        <v>23</v>
      </c>
      <c r="K130" s="21" t="s">
        <v>948</v>
      </c>
      <c r="L130" s="21" t="s">
        <v>400</v>
      </c>
      <c r="M130" s="21">
        <v>2.0</v>
      </c>
      <c r="N130" s="21" t="s">
        <v>36</v>
      </c>
      <c r="O130" s="21" t="s">
        <v>29</v>
      </c>
      <c r="P130" s="21" t="s">
        <v>29</v>
      </c>
      <c r="Q130" s="21" t="s">
        <v>940</v>
      </c>
      <c r="R130" s="21">
        <v>1.0</v>
      </c>
      <c r="S130" s="21">
        <v>40.0</v>
      </c>
      <c r="T130" s="24">
        <f t="shared" si="1"/>
        <v>1750</v>
      </c>
      <c r="U130" s="24">
        <f t="shared" si="2"/>
        <v>28918.79131</v>
      </c>
      <c r="V130" s="24">
        <f>VLOOKUP(D130,tmp.leaf.masses.C.only!$B$1:$H$178,7,FALSE)</f>
        <v>0.02118</v>
      </c>
      <c r="W130" s="24">
        <f t="shared" si="3"/>
        <v>4.461180137</v>
      </c>
    </row>
    <row r="131">
      <c r="A131" s="21">
        <v>186.0</v>
      </c>
      <c r="B131" s="22">
        <v>41755.0</v>
      </c>
      <c r="C131" s="24"/>
      <c r="D131" s="21">
        <v>98.0</v>
      </c>
      <c r="E131" s="43" t="s">
        <v>396</v>
      </c>
      <c r="F131" s="23" t="s">
        <v>1049</v>
      </c>
      <c r="G131" s="43">
        <v>18.0</v>
      </c>
      <c r="H131" s="43">
        <v>-3.0</v>
      </c>
      <c r="I131" s="43" t="s">
        <v>398</v>
      </c>
      <c r="J131" s="43" t="s">
        <v>1050</v>
      </c>
      <c r="K131" s="43" t="s">
        <v>963</v>
      </c>
      <c r="L131" s="43" t="s">
        <v>932</v>
      </c>
      <c r="M131" s="43">
        <v>2.0</v>
      </c>
      <c r="N131" s="43" t="s">
        <v>36</v>
      </c>
      <c r="O131" s="43" t="s">
        <v>66</v>
      </c>
      <c r="P131" s="43" t="s">
        <v>36</v>
      </c>
      <c r="Q131" s="43" t="s">
        <v>940</v>
      </c>
      <c r="R131" s="21">
        <v>1.0</v>
      </c>
      <c r="S131" s="21">
        <v>40.0</v>
      </c>
      <c r="T131" s="24">
        <f t="shared" si="1"/>
        <v>157500</v>
      </c>
      <c r="U131" s="24">
        <f t="shared" si="2"/>
        <v>2260147.601</v>
      </c>
      <c r="V131" s="24">
        <f>VLOOKUP(D131,tmp.leaf.masses.C.only!$B$1:$H$178,7,FALSE)</f>
        <v>0.02439</v>
      </c>
      <c r="W131" s="24">
        <f t="shared" si="3"/>
        <v>6.354136802</v>
      </c>
    </row>
    <row r="132">
      <c r="A132" s="21">
        <v>187.0</v>
      </c>
      <c r="B132" s="22">
        <v>41755.0</v>
      </c>
      <c r="C132" s="24"/>
      <c r="D132" s="21">
        <v>98.0</v>
      </c>
      <c r="E132" s="43" t="s">
        <v>402</v>
      </c>
      <c r="F132" s="23" t="s">
        <v>1051</v>
      </c>
      <c r="G132" s="43">
        <v>9.0</v>
      </c>
      <c r="H132" s="43">
        <v>-3.0</v>
      </c>
      <c r="I132" s="43" t="s">
        <v>398</v>
      </c>
      <c r="J132" s="43" t="s">
        <v>915</v>
      </c>
      <c r="K132" s="43" t="s">
        <v>963</v>
      </c>
      <c r="L132" s="43" t="s">
        <v>400</v>
      </c>
      <c r="M132" s="43">
        <v>2.0</v>
      </c>
      <c r="N132" s="43" t="s">
        <v>36</v>
      </c>
      <c r="O132" s="43" t="s">
        <v>29</v>
      </c>
      <c r="P132" s="43" t="s">
        <v>29</v>
      </c>
      <c r="Q132" s="43" t="s">
        <v>940</v>
      </c>
      <c r="R132" s="21">
        <v>1.0</v>
      </c>
      <c r="S132" s="21">
        <v>40.0</v>
      </c>
      <c r="T132" s="24">
        <f t="shared" si="1"/>
        <v>78750</v>
      </c>
      <c r="U132" s="24">
        <f t="shared" si="2"/>
        <v>1130073.801</v>
      </c>
      <c r="V132" s="24">
        <f>VLOOKUP(D132,tmp.leaf.masses.C.only!$B$1:$H$178,7,FALSE)</f>
        <v>0.02439</v>
      </c>
      <c r="W132" s="24">
        <f t="shared" si="3"/>
        <v>6.053106806</v>
      </c>
    </row>
    <row r="133">
      <c r="A133" s="21">
        <v>188.0</v>
      </c>
      <c r="B133" s="22">
        <v>41755.0</v>
      </c>
      <c r="C133" s="24"/>
      <c r="D133" s="21">
        <v>98.0</v>
      </c>
      <c r="E133" s="43" t="s">
        <v>1007</v>
      </c>
      <c r="F133" s="23" t="s">
        <v>57</v>
      </c>
      <c r="G133" s="43">
        <v>323.0</v>
      </c>
      <c r="H133" s="43">
        <v>-3.0</v>
      </c>
      <c r="I133" s="43" t="s">
        <v>24</v>
      </c>
      <c r="J133" s="43" t="s">
        <v>24</v>
      </c>
      <c r="K133" s="43" t="s">
        <v>24</v>
      </c>
      <c r="L133" s="43" t="s">
        <v>24</v>
      </c>
      <c r="M133" s="43">
        <v>2.5</v>
      </c>
      <c r="N133" s="43" t="s">
        <v>29</v>
      </c>
      <c r="O133" s="43" t="s">
        <v>29</v>
      </c>
      <c r="P133" s="43" t="s">
        <v>29</v>
      </c>
      <c r="Q133" s="43" t="s">
        <v>1052</v>
      </c>
      <c r="R133" s="21">
        <v>0.0</v>
      </c>
      <c r="S133" s="21">
        <v>40.0</v>
      </c>
      <c r="T133" s="24">
        <f t="shared" si="1"/>
        <v>2826250</v>
      </c>
      <c r="U133" s="24">
        <f t="shared" si="2"/>
        <v>40557093.07</v>
      </c>
      <c r="V133" s="24">
        <f>VLOOKUP(D133,tmp.leaf.masses.C.only!$B$1:$H$178,7,FALSE)</f>
        <v>0.02439</v>
      </c>
      <c r="W133" s="24">
        <f t="shared" si="3"/>
        <v>7.608066819</v>
      </c>
    </row>
    <row r="134">
      <c r="A134" s="21">
        <v>153.0</v>
      </c>
      <c r="B134" s="22">
        <v>41753.0</v>
      </c>
      <c r="C134" s="24"/>
      <c r="D134" s="21">
        <v>100.0</v>
      </c>
      <c r="E134" s="21" t="s">
        <v>396</v>
      </c>
      <c r="F134" s="23" t="s">
        <v>495</v>
      </c>
      <c r="G134" s="21">
        <v>3.0</v>
      </c>
      <c r="H134" s="21">
        <v>-2.0</v>
      </c>
      <c r="I134" s="21" t="s">
        <v>398</v>
      </c>
      <c r="J134" s="21" t="s">
        <v>1050</v>
      </c>
      <c r="K134" s="21" t="s">
        <v>1023</v>
      </c>
      <c r="L134" s="21" t="s">
        <v>400</v>
      </c>
      <c r="M134" s="21">
        <v>2.0</v>
      </c>
      <c r="N134" s="21" t="s">
        <v>36</v>
      </c>
      <c r="O134" s="21" t="s">
        <v>29</v>
      </c>
      <c r="P134" s="21" t="s">
        <v>29</v>
      </c>
      <c r="Q134" s="21" t="s">
        <v>940</v>
      </c>
      <c r="R134" s="21">
        <v>1.0</v>
      </c>
      <c r="S134" s="21">
        <v>40.0</v>
      </c>
      <c r="T134" s="24">
        <f t="shared" si="1"/>
        <v>2625</v>
      </c>
      <c r="U134" s="24">
        <f t="shared" si="2"/>
        <v>33629.20937</v>
      </c>
      <c r="V134" s="24">
        <f>VLOOKUP(D134,tmp.leaf.masses.C.only!$B$1:$H$178,7,FALSE)</f>
        <v>0.02732</v>
      </c>
      <c r="W134" s="24">
        <f t="shared" si="3"/>
        <v>4.526716657</v>
      </c>
    </row>
    <row r="135">
      <c r="A135" s="21">
        <v>154.0</v>
      </c>
      <c r="B135" s="22">
        <v>41753.0</v>
      </c>
      <c r="C135" s="24"/>
      <c r="D135" s="21">
        <v>100.0</v>
      </c>
      <c r="E135" s="21" t="s">
        <v>402</v>
      </c>
      <c r="F135" s="23" t="s">
        <v>496</v>
      </c>
      <c r="G135" s="21">
        <v>5.0</v>
      </c>
      <c r="H135" s="21">
        <v>-2.0</v>
      </c>
      <c r="I135" s="21" t="s">
        <v>398</v>
      </c>
      <c r="J135" s="21" t="s">
        <v>23</v>
      </c>
      <c r="K135" s="21" t="s">
        <v>963</v>
      </c>
      <c r="L135" s="21" t="s">
        <v>400</v>
      </c>
      <c r="M135" s="21">
        <v>2.0</v>
      </c>
      <c r="N135" s="21" t="s">
        <v>36</v>
      </c>
      <c r="O135" s="21" t="s">
        <v>29</v>
      </c>
      <c r="P135" s="21" t="s">
        <v>29</v>
      </c>
      <c r="Q135" s="21" t="s">
        <v>940</v>
      </c>
      <c r="R135" s="21">
        <v>1.0</v>
      </c>
      <c r="S135" s="21">
        <v>40.0</v>
      </c>
      <c r="T135" s="24">
        <f t="shared" si="1"/>
        <v>4375</v>
      </c>
      <c r="U135" s="24">
        <f t="shared" si="2"/>
        <v>56048.68228</v>
      </c>
      <c r="V135" s="24">
        <f>VLOOKUP(D135,tmp.leaf.masses.C.only!$B$1:$H$178,7,FALSE)</f>
        <v>0.02732</v>
      </c>
      <c r="W135" s="24">
        <f t="shared" si="3"/>
        <v>4.748565407</v>
      </c>
    </row>
    <row r="136">
      <c r="A136" s="21">
        <v>155.0</v>
      </c>
      <c r="B136" s="22">
        <v>41753.0</v>
      </c>
      <c r="C136" s="24"/>
      <c r="D136" s="21">
        <v>100.0</v>
      </c>
      <c r="E136" s="21" t="s">
        <v>28</v>
      </c>
      <c r="F136" s="23" t="s">
        <v>497</v>
      </c>
      <c r="G136" s="21">
        <v>4.0</v>
      </c>
      <c r="H136" s="21">
        <v>-2.0</v>
      </c>
      <c r="I136" s="21" t="s">
        <v>1053</v>
      </c>
      <c r="J136" s="21" t="s">
        <v>23</v>
      </c>
      <c r="K136" s="21" t="s">
        <v>963</v>
      </c>
      <c r="L136" s="21" t="s">
        <v>400</v>
      </c>
      <c r="M136" s="21">
        <v>3.0</v>
      </c>
      <c r="N136" s="21" t="s">
        <v>36</v>
      </c>
      <c r="O136" s="21" t="s">
        <v>29</v>
      </c>
      <c r="P136" s="21" t="s">
        <v>29</v>
      </c>
      <c r="Q136" s="21" t="s">
        <v>1054</v>
      </c>
      <c r="R136" s="21">
        <v>1.0</v>
      </c>
      <c r="S136" s="21">
        <v>40.0</v>
      </c>
      <c r="T136" s="24">
        <f t="shared" si="1"/>
        <v>3500</v>
      </c>
      <c r="U136" s="24">
        <f t="shared" si="2"/>
        <v>44838.94583</v>
      </c>
      <c r="V136" s="24">
        <f>VLOOKUP(D136,tmp.leaf.masses.C.only!$B$1:$H$178,7,FALSE)</f>
        <v>0.02732</v>
      </c>
      <c r="W136" s="24">
        <f t="shared" si="3"/>
        <v>4.651655394</v>
      </c>
    </row>
    <row r="137">
      <c r="A137" s="21">
        <v>156.0</v>
      </c>
      <c r="B137" s="22">
        <v>41753.0</v>
      </c>
      <c r="C137" s="24"/>
      <c r="D137" s="21">
        <v>100.0</v>
      </c>
      <c r="E137" s="21" t="s">
        <v>113</v>
      </c>
      <c r="F137" s="23" t="s">
        <v>498</v>
      </c>
      <c r="G137" s="21">
        <v>1.0</v>
      </c>
      <c r="H137" s="21">
        <v>-2.0</v>
      </c>
      <c r="I137" s="21" t="s">
        <v>398</v>
      </c>
      <c r="J137" s="21" t="s">
        <v>1050</v>
      </c>
      <c r="K137" s="21" t="s">
        <v>963</v>
      </c>
      <c r="L137" s="21" t="s">
        <v>400</v>
      </c>
      <c r="M137" s="21">
        <v>1.0</v>
      </c>
      <c r="N137" s="21" t="s">
        <v>36</v>
      </c>
      <c r="O137" s="21" t="s">
        <v>29</v>
      </c>
      <c r="P137" s="21" t="s">
        <v>29</v>
      </c>
      <c r="Q137" s="21" t="s">
        <v>940</v>
      </c>
      <c r="R137" s="21">
        <v>1.0</v>
      </c>
      <c r="S137" s="21">
        <v>40.0</v>
      </c>
      <c r="T137" s="24">
        <f t="shared" si="1"/>
        <v>875</v>
      </c>
      <c r="U137" s="24">
        <f t="shared" si="2"/>
        <v>11209.73646</v>
      </c>
      <c r="V137" s="24">
        <f>VLOOKUP(D137,tmp.leaf.masses.C.only!$B$1:$H$178,7,FALSE)</f>
        <v>0.02732</v>
      </c>
      <c r="W137" s="24">
        <f t="shared" si="3"/>
        <v>4.049595402</v>
      </c>
    </row>
    <row r="138">
      <c r="A138" s="21">
        <v>152.0</v>
      </c>
      <c r="B138" s="22">
        <v>41753.0</v>
      </c>
      <c r="C138" s="24"/>
      <c r="D138" s="21">
        <v>101.0</v>
      </c>
      <c r="E138" s="21" t="s">
        <v>396</v>
      </c>
      <c r="F138" s="23" t="s">
        <v>499</v>
      </c>
      <c r="G138" s="21">
        <v>18.0</v>
      </c>
      <c r="H138" s="21">
        <v>-1.0</v>
      </c>
      <c r="I138" s="21" t="s">
        <v>398</v>
      </c>
      <c r="J138" s="21" t="s">
        <v>1050</v>
      </c>
      <c r="K138" s="21" t="s">
        <v>963</v>
      </c>
      <c r="L138" s="21" t="s">
        <v>400</v>
      </c>
      <c r="M138" s="21">
        <v>1.0</v>
      </c>
      <c r="N138" s="21" t="s">
        <v>36</v>
      </c>
      <c r="O138" s="21" t="s">
        <v>29</v>
      </c>
      <c r="P138" s="21" t="s">
        <v>29</v>
      </c>
      <c r="Q138" s="21" t="s">
        <v>940</v>
      </c>
      <c r="R138" s="21">
        <v>1.0</v>
      </c>
      <c r="S138" s="21">
        <v>40.0</v>
      </c>
      <c r="T138" s="24">
        <f t="shared" si="1"/>
        <v>1575</v>
      </c>
      <c r="U138" s="24">
        <f t="shared" si="2"/>
        <v>16038.69654</v>
      </c>
      <c r="V138" s="24">
        <f>VLOOKUP(D138,tmp.leaf.masses.C.only!$B$1:$H$178,7,FALSE)</f>
        <v>0.03437</v>
      </c>
      <c r="W138" s="24">
        <f t="shared" si="3"/>
        <v>4.20516907</v>
      </c>
    </row>
    <row r="139">
      <c r="A139" s="21">
        <v>151.0</v>
      </c>
      <c r="B139" s="22">
        <v>41753.0</v>
      </c>
      <c r="C139" s="24"/>
      <c r="D139" s="21">
        <v>101.0</v>
      </c>
      <c r="E139" s="21" t="s">
        <v>1055</v>
      </c>
      <c r="F139" s="23" t="s">
        <v>57</v>
      </c>
      <c r="G139" s="21">
        <v>34.0</v>
      </c>
      <c r="H139" s="21">
        <v>-3.0</v>
      </c>
      <c r="I139" s="21" t="s">
        <v>24</v>
      </c>
      <c r="J139" s="24"/>
      <c r="K139" s="24"/>
      <c r="L139" s="24"/>
      <c r="M139" s="24"/>
      <c r="N139" s="24"/>
      <c r="O139" s="24"/>
      <c r="P139" s="24"/>
      <c r="Q139" s="43" t="s">
        <v>1056</v>
      </c>
      <c r="R139" s="21">
        <v>0.0</v>
      </c>
      <c r="S139" s="21">
        <v>40.0</v>
      </c>
      <c r="T139" s="24">
        <f t="shared" si="1"/>
        <v>297500</v>
      </c>
      <c r="U139" s="24">
        <f t="shared" si="2"/>
        <v>3029531.568</v>
      </c>
      <c r="V139" s="24">
        <f>VLOOKUP(D139,tmp.leaf.masses.C.only!$B$1:$H$178,7,FALSE)</f>
        <v>0.03437</v>
      </c>
      <c r="W139" s="24">
        <f t="shared" si="3"/>
        <v>6.481375482</v>
      </c>
    </row>
    <row r="140">
      <c r="A140" s="21">
        <v>136.0</v>
      </c>
      <c r="B140" s="22">
        <v>41753.0</v>
      </c>
      <c r="C140" s="24"/>
      <c r="D140" s="21">
        <v>102.0</v>
      </c>
      <c r="E140" s="21" t="s">
        <v>57</v>
      </c>
      <c r="F140" s="23" t="s">
        <v>57</v>
      </c>
      <c r="G140" s="21">
        <v>0.0</v>
      </c>
      <c r="H140" s="21">
        <v>0.0</v>
      </c>
      <c r="I140" s="24"/>
      <c r="J140" s="24"/>
      <c r="K140" s="45"/>
      <c r="L140" s="24"/>
      <c r="M140" s="24"/>
      <c r="N140" s="24"/>
      <c r="O140" s="24"/>
      <c r="P140" s="24"/>
      <c r="Q140" s="43" t="s">
        <v>1057</v>
      </c>
      <c r="R140" s="21">
        <v>0.0</v>
      </c>
      <c r="S140" s="21">
        <v>40.0</v>
      </c>
      <c r="T140" s="24">
        <f t="shared" si="1"/>
        <v>0</v>
      </c>
      <c r="U140" s="24">
        <f t="shared" si="2"/>
        <v>0</v>
      </c>
      <c r="V140" s="24">
        <f>VLOOKUP(D140,tmp.leaf.masses.C.only!$B$1:$H$178,7,FALSE)</f>
        <v>0.02455</v>
      </c>
      <c r="W140" s="24" t="str">
        <f t="shared" si="3"/>
        <v>#NUM!</v>
      </c>
    </row>
    <row r="141">
      <c r="A141" s="21">
        <v>157.0</v>
      </c>
      <c r="B141" s="22">
        <v>41753.0</v>
      </c>
      <c r="C141" s="24"/>
      <c r="D141" s="21">
        <v>103.0</v>
      </c>
      <c r="E141" s="21" t="s">
        <v>396</v>
      </c>
      <c r="F141" s="23" t="s">
        <v>500</v>
      </c>
      <c r="G141" s="21">
        <v>7.0</v>
      </c>
      <c r="H141" s="21">
        <v>-1.0</v>
      </c>
      <c r="I141" s="21" t="s">
        <v>398</v>
      </c>
      <c r="J141" s="21" t="s">
        <v>1050</v>
      </c>
      <c r="K141" s="21" t="s">
        <v>1058</v>
      </c>
      <c r="L141" s="21" t="s">
        <v>932</v>
      </c>
      <c r="M141" s="21">
        <v>3.0</v>
      </c>
      <c r="N141" s="21" t="s">
        <v>36</v>
      </c>
      <c r="O141" s="21" t="s">
        <v>66</v>
      </c>
      <c r="P141" s="21" t="s">
        <v>36</v>
      </c>
      <c r="Q141" s="21" t="s">
        <v>940</v>
      </c>
      <c r="R141" s="21">
        <v>1.0</v>
      </c>
      <c r="S141" s="21">
        <v>40.0</v>
      </c>
      <c r="T141" s="24">
        <f t="shared" si="1"/>
        <v>612.5</v>
      </c>
      <c r="U141" s="24">
        <f t="shared" si="2"/>
        <v>11500.80472</v>
      </c>
      <c r="V141" s="24">
        <f>VLOOKUP(D141,tmp.leaf.masses.C.only!$B$1:$H$178,7,FALSE)</f>
        <v>0.01864</v>
      </c>
      <c r="W141" s="24">
        <f t="shared" si="3"/>
        <v>4.060728229</v>
      </c>
    </row>
    <row r="142">
      <c r="A142" s="21">
        <v>158.0</v>
      </c>
      <c r="B142" s="22">
        <v>41753.0</v>
      </c>
      <c r="C142" s="24"/>
      <c r="D142" s="21">
        <v>103.0</v>
      </c>
      <c r="E142" s="21" t="s">
        <v>402</v>
      </c>
      <c r="F142" s="23" t="s">
        <v>501</v>
      </c>
      <c r="G142" s="21">
        <v>5.0</v>
      </c>
      <c r="H142" s="21">
        <v>-1.0</v>
      </c>
      <c r="I142" s="21" t="s">
        <v>57</v>
      </c>
      <c r="J142" s="21" t="s">
        <v>1050</v>
      </c>
      <c r="K142" s="21" t="s">
        <v>948</v>
      </c>
      <c r="L142" s="21" t="s">
        <v>411</v>
      </c>
      <c r="M142" s="21">
        <v>3.0</v>
      </c>
      <c r="N142" s="21" t="s">
        <v>29</v>
      </c>
      <c r="O142" s="21" t="s">
        <v>29</v>
      </c>
      <c r="P142" s="21" t="s">
        <v>36</v>
      </c>
      <c r="Q142" s="21" t="s">
        <v>940</v>
      </c>
      <c r="R142" s="21">
        <v>1.0</v>
      </c>
      <c r="S142" s="21">
        <v>40.0</v>
      </c>
      <c r="T142" s="24">
        <f t="shared" si="1"/>
        <v>437.5</v>
      </c>
      <c r="U142" s="24">
        <f t="shared" si="2"/>
        <v>8214.860515</v>
      </c>
      <c r="V142" s="24">
        <f>VLOOKUP(D142,tmp.leaf.masses.C.only!$B$1:$H$178,7,FALSE)</f>
        <v>0.01864</v>
      </c>
      <c r="W142" s="24">
        <f t="shared" si="3"/>
        <v>3.914600194</v>
      </c>
    </row>
    <row r="143">
      <c r="A143" s="21">
        <v>159.0</v>
      </c>
      <c r="B143" s="22">
        <v>41753.0</v>
      </c>
      <c r="C143" s="24"/>
      <c r="D143" s="21">
        <v>103.0</v>
      </c>
      <c r="E143" s="21" t="s">
        <v>28</v>
      </c>
      <c r="F143" s="23" t="s">
        <v>502</v>
      </c>
      <c r="G143" s="21">
        <v>44.0</v>
      </c>
      <c r="H143" s="21">
        <v>-1.0</v>
      </c>
      <c r="I143" s="21" t="s">
        <v>957</v>
      </c>
      <c r="J143" s="21" t="s">
        <v>455</v>
      </c>
      <c r="K143" s="21" t="s">
        <v>948</v>
      </c>
      <c r="L143" s="21" t="s">
        <v>411</v>
      </c>
      <c r="M143" s="21">
        <v>3.0</v>
      </c>
      <c r="N143" s="21" t="s">
        <v>29</v>
      </c>
      <c r="O143" s="21" t="s">
        <v>29</v>
      </c>
      <c r="P143" s="21" t="s">
        <v>29</v>
      </c>
      <c r="Q143" s="21" t="s">
        <v>940</v>
      </c>
      <c r="R143" s="21">
        <v>1.0</v>
      </c>
      <c r="S143" s="21">
        <v>40.0</v>
      </c>
      <c r="T143" s="24">
        <f t="shared" si="1"/>
        <v>3850</v>
      </c>
      <c r="U143" s="24">
        <f t="shared" si="2"/>
        <v>72290.77253</v>
      </c>
      <c r="V143" s="24">
        <f>VLOOKUP(D143,tmp.leaf.masses.C.only!$B$1:$H$178,7,FALSE)</f>
        <v>0.01864</v>
      </c>
      <c r="W143" s="24">
        <f t="shared" si="3"/>
        <v>4.859082866</v>
      </c>
    </row>
    <row r="144">
      <c r="A144" s="21">
        <v>160.0</v>
      </c>
      <c r="B144" s="22">
        <v>41753.0</v>
      </c>
      <c r="C144" s="24"/>
      <c r="D144" s="21">
        <v>103.0</v>
      </c>
      <c r="E144" s="21" t="s">
        <v>113</v>
      </c>
      <c r="F144" s="23" t="s">
        <v>503</v>
      </c>
      <c r="G144" s="21">
        <v>15.0</v>
      </c>
      <c r="H144" s="21">
        <v>-2.0</v>
      </c>
      <c r="I144" s="43" t="s">
        <v>616</v>
      </c>
      <c r="J144" s="21" t="s">
        <v>455</v>
      </c>
      <c r="K144" s="21" t="s">
        <v>948</v>
      </c>
      <c r="L144" s="21" t="s">
        <v>411</v>
      </c>
      <c r="M144" s="21">
        <v>1.0</v>
      </c>
      <c r="N144" s="21" t="s">
        <v>29</v>
      </c>
      <c r="O144" s="21" t="s">
        <v>29</v>
      </c>
      <c r="P144" s="21" t="s">
        <v>29</v>
      </c>
      <c r="Q144" s="21" t="s">
        <v>940</v>
      </c>
      <c r="R144" s="21">
        <v>1.0</v>
      </c>
      <c r="S144" s="21">
        <v>40.0</v>
      </c>
      <c r="T144" s="24">
        <f t="shared" si="1"/>
        <v>13125</v>
      </c>
      <c r="U144" s="24">
        <f t="shared" si="2"/>
        <v>246445.8155</v>
      </c>
      <c r="V144" s="24">
        <f>VLOOKUP(D144,tmp.leaf.masses.C.only!$B$1:$H$178,7,FALSE)</f>
        <v>0.01864</v>
      </c>
      <c r="W144" s="24">
        <f t="shared" si="3"/>
        <v>5.391721448</v>
      </c>
    </row>
    <row r="145">
      <c r="A145" s="21">
        <v>137.0</v>
      </c>
      <c r="B145" s="22">
        <v>41753.0</v>
      </c>
      <c r="C145" s="24"/>
      <c r="D145" s="21">
        <v>104.0</v>
      </c>
      <c r="E145" s="21" t="s">
        <v>396</v>
      </c>
      <c r="F145" s="23" t="s">
        <v>504</v>
      </c>
      <c r="G145" s="21">
        <v>4.0</v>
      </c>
      <c r="H145" s="21">
        <v>-3.0</v>
      </c>
      <c r="I145" s="21" t="s">
        <v>398</v>
      </c>
      <c r="J145" s="21" t="s">
        <v>1050</v>
      </c>
      <c r="K145" s="43" t="s">
        <v>1059</v>
      </c>
      <c r="L145" s="21" t="s">
        <v>400</v>
      </c>
      <c r="M145" s="21">
        <v>2.0</v>
      </c>
      <c r="N145" s="21" t="s">
        <v>36</v>
      </c>
      <c r="O145" s="21" t="s">
        <v>29</v>
      </c>
      <c r="P145" s="21" t="s">
        <v>29</v>
      </c>
      <c r="Q145" s="21" t="s">
        <v>940</v>
      </c>
      <c r="R145" s="21">
        <v>1.0</v>
      </c>
      <c r="S145" s="21">
        <v>40.0</v>
      </c>
      <c r="T145" s="24">
        <f t="shared" si="1"/>
        <v>35000</v>
      </c>
      <c r="U145" s="24">
        <f t="shared" si="2"/>
        <v>383051.9074</v>
      </c>
      <c r="V145" s="24">
        <f>VLOOKUP(D145,tmp.leaf.masses.C.only!$B$1:$H$178,7,FALSE)</f>
        <v>0.03198</v>
      </c>
      <c r="W145" s="24">
        <f t="shared" si="3"/>
        <v>5.583257629</v>
      </c>
    </row>
    <row r="146">
      <c r="A146" s="21">
        <v>138.0</v>
      </c>
      <c r="B146" s="22">
        <v>41753.0</v>
      </c>
      <c r="C146" s="24"/>
      <c r="D146" s="21">
        <v>104.0</v>
      </c>
      <c r="E146" s="21" t="s">
        <v>402</v>
      </c>
      <c r="F146" s="23" t="s">
        <v>505</v>
      </c>
      <c r="G146" s="21">
        <v>1.0</v>
      </c>
      <c r="H146" s="21">
        <v>-3.0</v>
      </c>
      <c r="I146" s="21" t="s">
        <v>954</v>
      </c>
      <c r="J146" s="21" t="s">
        <v>455</v>
      </c>
      <c r="K146" s="43" t="s">
        <v>948</v>
      </c>
      <c r="L146" s="21" t="s">
        <v>411</v>
      </c>
      <c r="M146" s="21">
        <v>3.0</v>
      </c>
      <c r="N146" s="21" t="s">
        <v>29</v>
      </c>
      <c r="O146" s="21" t="s">
        <v>29</v>
      </c>
      <c r="P146" s="21" t="s">
        <v>29</v>
      </c>
      <c r="Q146" s="21" t="s">
        <v>940</v>
      </c>
      <c r="R146" s="21">
        <v>1.0</v>
      </c>
      <c r="S146" s="21">
        <v>40.0</v>
      </c>
      <c r="T146" s="24">
        <f t="shared" si="1"/>
        <v>8750</v>
      </c>
      <c r="U146" s="24">
        <f t="shared" si="2"/>
        <v>95762.97686</v>
      </c>
      <c r="V146" s="24">
        <f>VLOOKUP(D146,tmp.leaf.masses.C.only!$B$1:$H$178,7,FALSE)</f>
        <v>0.03198</v>
      </c>
      <c r="W146" s="24">
        <f t="shared" si="3"/>
        <v>4.981197638</v>
      </c>
    </row>
    <row r="147">
      <c r="A147" s="21">
        <v>161.0</v>
      </c>
      <c r="B147" s="22">
        <v>41753.0</v>
      </c>
      <c r="C147" s="24"/>
      <c r="D147" s="21">
        <v>105.0</v>
      </c>
      <c r="E147" s="21" t="s">
        <v>396</v>
      </c>
      <c r="F147" s="23" t="s">
        <v>506</v>
      </c>
      <c r="G147" s="21">
        <v>5.0</v>
      </c>
      <c r="H147" s="21">
        <v>-2.0</v>
      </c>
      <c r="I147" s="21" t="s">
        <v>954</v>
      </c>
      <c r="J147" s="21" t="s">
        <v>455</v>
      </c>
      <c r="K147" s="21" t="s">
        <v>948</v>
      </c>
      <c r="L147" s="21" t="s">
        <v>411</v>
      </c>
      <c r="M147" s="21">
        <v>2.0</v>
      </c>
      <c r="N147" s="21" t="s">
        <v>29</v>
      </c>
      <c r="O147" s="21" t="s">
        <v>29</v>
      </c>
      <c r="P147" s="21" t="s">
        <v>29</v>
      </c>
      <c r="Q147" s="21" t="s">
        <v>940</v>
      </c>
      <c r="R147" s="21">
        <v>1.0</v>
      </c>
      <c r="S147" s="21">
        <v>40.0</v>
      </c>
      <c r="T147" s="24">
        <f t="shared" si="1"/>
        <v>4375</v>
      </c>
      <c r="U147" s="24">
        <f t="shared" si="2"/>
        <v>27856.10333</v>
      </c>
      <c r="V147" s="24">
        <f>VLOOKUP(D147,tmp.leaf.masses.C.only!$B$1:$H$178,7,FALSE)</f>
        <v>0.05497</v>
      </c>
      <c r="W147" s="24">
        <f t="shared" si="3"/>
        <v>4.444920365</v>
      </c>
    </row>
    <row r="148">
      <c r="A148" s="21">
        <v>162.0</v>
      </c>
      <c r="B148" s="22">
        <v>41753.0</v>
      </c>
      <c r="C148" s="24"/>
      <c r="D148" s="21">
        <v>105.0</v>
      </c>
      <c r="E148" s="21" t="s">
        <v>402</v>
      </c>
      <c r="F148" s="23" t="s">
        <v>507</v>
      </c>
      <c r="G148" s="21">
        <v>3.0</v>
      </c>
      <c r="H148" s="21">
        <v>-2.0</v>
      </c>
      <c r="I148" s="21" t="s">
        <v>957</v>
      </c>
      <c r="J148" s="21" t="s">
        <v>455</v>
      </c>
      <c r="K148" s="21" t="s">
        <v>948</v>
      </c>
      <c r="L148" s="21" t="s">
        <v>411</v>
      </c>
      <c r="M148" s="21">
        <v>3.0</v>
      </c>
      <c r="N148" s="21" t="s">
        <v>29</v>
      </c>
      <c r="O148" s="21" t="s">
        <v>29</v>
      </c>
      <c r="P148" s="21" t="s">
        <v>29</v>
      </c>
      <c r="Q148" s="21" t="s">
        <v>940</v>
      </c>
      <c r="R148" s="21">
        <v>1.0</v>
      </c>
      <c r="S148" s="21">
        <v>40.0</v>
      </c>
      <c r="T148" s="24">
        <f t="shared" si="1"/>
        <v>2625</v>
      </c>
      <c r="U148" s="24">
        <f t="shared" si="2"/>
        <v>16713.662</v>
      </c>
      <c r="V148" s="24">
        <f>VLOOKUP(D148,tmp.leaf.masses.C.only!$B$1:$H$178,7,FALSE)</f>
        <v>0.05497</v>
      </c>
      <c r="W148" s="24">
        <f t="shared" si="3"/>
        <v>4.223071615</v>
      </c>
    </row>
    <row r="149">
      <c r="A149" s="21">
        <v>163.0</v>
      </c>
      <c r="B149" s="22">
        <v>41753.0</v>
      </c>
      <c r="C149" s="24"/>
      <c r="D149" s="21">
        <v>105.0</v>
      </c>
      <c r="E149" s="21" t="s">
        <v>28</v>
      </c>
      <c r="F149" s="23" t="s">
        <v>508</v>
      </c>
      <c r="G149" s="21">
        <v>3.0</v>
      </c>
      <c r="H149" s="21">
        <v>-2.0</v>
      </c>
      <c r="I149" s="21" t="s">
        <v>1060</v>
      </c>
      <c r="J149" s="21" t="s">
        <v>915</v>
      </c>
      <c r="K149" s="21" t="s">
        <v>948</v>
      </c>
      <c r="L149" s="21" t="s">
        <v>411</v>
      </c>
      <c r="M149" s="21">
        <v>2.0</v>
      </c>
      <c r="N149" s="21" t="s">
        <v>29</v>
      </c>
      <c r="O149" s="21" t="s">
        <v>66</v>
      </c>
      <c r="P149" s="21" t="s">
        <v>29</v>
      </c>
      <c r="Q149" s="21" t="s">
        <v>940</v>
      </c>
      <c r="R149" s="21">
        <v>1.0</v>
      </c>
      <c r="S149" s="21">
        <v>40.0</v>
      </c>
      <c r="T149" s="24">
        <f t="shared" si="1"/>
        <v>2625</v>
      </c>
      <c r="U149" s="24">
        <f t="shared" si="2"/>
        <v>16713.662</v>
      </c>
      <c r="V149" s="24">
        <f>VLOOKUP(D149,tmp.leaf.masses.C.only!$B$1:$H$178,7,FALSE)</f>
        <v>0.05497</v>
      </c>
      <c r="W149" s="24">
        <f t="shared" si="3"/>
        <v>4.223071615</v>
      </c>
    </row>
    <row r="150">
      <c r="A150" s="21">
        <v>164.0</v>
      </c>
      <c r="B150" s="22">
        <v>41753.0</v>
      </c>
      <c r="C150" s="24"/>
      <c r="D150" s="21">
        <v>105.0</v>
      </c>
      <c r="E150" s="21" t="s">
        <v>113</v>
      </c>
      <c r="F150" s="23" t="s">
        <v>509</v>
      </c>
      <c r="G150" s="21">
        <v>5.0</v>
      </c>
      <c r="H150" s="21">
        <v>-2.0</v>
      </c>
      <c r="I150" s="21" t="s">
        <v>1060</v>
      </c>
      <c r="J150" s="21" t="s">
        <v>23</v>
      </c>
      <c r="K150" s="21" t="s">
        <v>948</v>
      </c>
      <c r="L150" s="21" t="s">
        <v>411</v>
      </c>
      <c r="M150" s="21">
        <v>2.0</v>
      </c>
      <c r="N150" s="21" t="s">
        <v>29</v>
      </c>
      <c r="O150" s="21" t="s">
        <v>66</v>
      </c>
      <c r="P150" s="21" t="s">
        <v>29</v>
      </c>
      <c r="Q150" s="21" t="s">
        <v>940</v>
      </c>
      <c r="R150" s="21">
        <v>1.0</v>
      </c>
      <c r="S150" s="21">
        <v>40.0</v>
      </c>
      <c r="T150" s="24">
        <f t="shared" si="1"/>
        <v>4375</v>
      </c>
      <c r="U150" s="24">
        <f t="shared" si="2"/>
        <v>27856.10333</v>
      </c>
      <c r="V150" s="24">
        <f>VLOOKUP(D150,tmp.leaf.masses.C.only!$B$1:$H$178,7,FALSE)</f>
        <v>0.05497</v>
      </c>
      <c r="W150" s="24">
        <f t="shared" si="3"/>
        <v>4.444920365</v>
      </c>
    </row>
    <row r="151">
      <c r="A151" s="21">
        <v>165.0</v>
      </c>
      <c r="B151" s="22">
        <v>41753.0</v>
      </c>
      <c r="C151" s="24"/>
      <c r="D151" s="21">
        <v>105.0</v>
      </c>
      <c r="E151" s="21" t="s">
        <v>607</v>
      </c>
      <c r="F151" s="23" t="s">
        <v>510</v>
      </c>
      <c r="G151" s="21">
        <v>2.0</v>
      </c>
      <c r="H151" s="21">
        <v>-2.0</v>
      </c>
      <c r="I151" s="21" t="s">
        <v>1060</v>
      </c>
      <c r="J151" s="21" t="s">
        <v>455</v>
      </c>
      <c r="K151" s="21" t="s">
        <v>948</v>
      </c>
      <c r="L151" s="21" t="s">
        <v>411</v>
      </c>
      <c r="M151" s="21">
        <v>2.0</v>
      </c>
      <c r="N151" s="21" t="s">
        <v>29</v>
      </c>
      <c r="O151" s="21" t="s">
        <v>66</v>
      </c>
      <c r="P151" s="21" t="s">
        <v>29</v>
      </c>
      <c r="Q151" s="21" t="s">
        <v>940</v>
      </c>
      <c r="R151" s="21">
        <v>1.0</v>
      </c>
      <c r="S151" s="21">
        <v>40.0</v>
      </c>
      <c r="T151" s="24">
        <f t="shared" si="1"/>
        <v>1750</v>
      </c>
      <c r="U151" s="24">
        <f t="shared" si="2"/>
        <v>11142.44133</v>
      </c>
      <c r="V151" s="24">
        <f>VLOOKUP(D151,tmp.leaf.masses.C.only!$B$1:$H$178,7,FALSE)</f>
        <v>0.05497</v>
      </c>
      <c r="W151" s="24">
        <f t="shared" si="3"/>
        <v>4.046980356</v>
      </c>
    </row>
    <row r="152">
      <c r="A152" s="21">
        <v>166.0</v>
      </c>
      <c r="B152" s="22">
        <v>41753.0</v>
      </c>
      <c r="C152" s="24"/>
      <c r="D152" s="21">
        <v>105.0</v>
      </c>
      <c r="E152" s="21" t="s">
        <v>930</v>
      </c>
      <c r="F152" s="23" t="s">
        <v>511</v>
      </c>
      <c r="G152" s="21">
        <v>2.0</v>
      </c>
      <c r="H152" s="21">
        <v>-1.0</v>
      </c>
      <c r="I152" s="21" t="s">
        <v>398</v>
      </c>
      <c r="J152" s="21" t="s">
        <v>1050</v>
      </c>
      <c r="K152" s="43" t="s">
        <v>448</v>
      </c>
      <c r="L152" s="21" t="s">
        <v>932</v>
      </c>
      <c r="M152" s="21">
        <v>3.0</v>
      </c>
      <c r="N152" s="21" t="s">
        <v>36</v>
      </c>
      <c r="O152" s="21" t="s">
        <v>1061</v>
      </c>
      <c r="P152" s="21" t="s">
        <v>36</v>
      </c>
      <c r="Q152" s="21" t="s">
        <v>940</v>
      </c>
      <c r="R152" s="21">
        <v>1.0</v>
      </c>
      <c r="S152" s="21">
        <v>40.0</v>
      </c>
      <c r="T152" s="24">
        <f t="shared" si="1"/>
        <v>175</v>
      </c>
      <c r="U152" s="24">
        <f t="shared" si="2"/>
        <v>1114.244133</v>
      </c>
      <c r="V152" s="24">
        <f>VLOOKUP(D152,tmp.leaf.masses.C.only!$B$1:$H$178,7,FALSE)</f>
        <v>0.05497</v>
      </c>
      <c r="W152" s="24">
        <f t="shared" si="3"/>
        <v>3.046980356</v>
      </c>
    </row>
    <row r="153">
      <c r="A153" s="21">
        <v>133.0</v>
      </c>
      <c r="B153" s="22">
        <v>41753.0</v>
      </c>
      <c r="C153" s="24"/>
      <c r="D153" s="21">
        <v>106.0</v>
      </c>
      <c r="E153" s="21" t="s">
        <v>57</v>
      </c>
      <c r="F153" s="23" t="s">
        <v>57</v>
      </c>
      <c r="G153" s="21">
        <v>16.0</v>
      </c>
      <c r="H153" s="21">
        <v>0.0</v>
      </c>
      <c r="I153" s="24"/>
      <c r="J153" s="24"/>
      <c r="K153" s="45"/>
      <c r="L153" s="24"/>
      <c r="M153" s="24"/>
      <c r="N153" s="24"/>
      <c r="O153" s="24"/>
      <c r="P153" s="21"/>
      <c r="Q153" s="21" t="s">
        <v>1062</v>
      </c>
      <c r="R153" s="21">
        <v>0.0</v>
      </c>
      <c r="S153" s="21">
        <v>40.0</v>
      </c>
      <c r="T153" s="24">
        <f t="shared" si="1"/>
        <v>140</v>
      </c>
      <c r="U153" s="24">
        <f t="shared" si="2"/>
        <v>1729.615249</v>
      </c>
      <c r="V153" s="24">
        <f>VLOOKUP(D153,tmp.leaf.masses.C.only!$B$1:$H$178,7,FALSE)</f>
        <v>0.02833</v>
      </c>
      <c r="W153" s="24">
        <f t="shared" si="3"/>
        <v>3.237949506</v>
      </c>
    </row>
    <row r="154">
      <c r="A154" s="21">
        <v>139.0</v>
      </c>
      <c r="B154" s="22">
        <v>41753.0</v>
      </c>
      <c r="C154" s="24"/>
      <c r="D154" s="21">
        <v>107.0</v>
      </c>
      <c r="E154" s="21" t="s">
        <v>396</v>
      </c>
      <c r="F154" s="23" t="s">
        <v>513</v>
      </c>
      <c r="G154" s="21">
        <v>14.0</v>
      </c>
      <c r="H154" s="21">
        <v>-1.0</v>
      </c>
      <c r="I154" s="21" t="s">
        <v>398</v>
      </c>
      <c r="J154" s="21" t="s">
        <v>915</v>
      </c>
      <c r="K154" s="21" t="s">
        <v>963</v>
      </c>
      <c r="L154" s="21" t="s">
        <v>400</v>
      </c>
      <c r="M154" s="21">
        <v>2.0</v>
      </c>
      <c r="N154" s="21" t="s">
        <v>36</v>
      </c>
      <c r="O154" s="21" t="s">
        <v>36</v>
      </c>
      <c r="P154" s="21" t="s">
        <v>36</v>
      </c>
      <c r="Q154" s="21" t="s">
        <v>940</v>
      </c>
      <c r="R154" s="21">
        <v>1.0</v>
      </c>
      <c r="S154" s="21">
        <v>40.0</v>
      </c>
      <c r="T154" s="24">
        <f t="shared" si="1"/>
        <v>1225</v>
      </c>
      <c r="U154" s="24">
        <f t="shared" si="2"/>
        <v>7073.915196</v>
      </c>
      <c r="V154" s="24">
        <f>VLOOKUP(D154,tmp.leaf.masses.C.only!$B$1:$H$178,7,FALSE)</f>
        <v>0.06061</v>
      </c>
      <c r="W154" s="24">
        <f t="shared" si="3"/>
        <v>3.849659849</v>
      </c>
    </row>
    <row r="155">
      <c r="A155" s="21">
        <v>140.0</v>
      </c>
      <c r="B155" s="22">
        <v>41753.0</v>
      </c>
      <c r="C155" s="24"/>
      <c r="D155" s="21">
        <v>107.0</v>
      </c>
      <c r="E155" s="21" t="s">
        <v>402</v>
      </c>
      <c r="F155" s="23" t="s">
        <v>515</v>
      </c>
      <c r="G155" s="21">
        <v>1.0</v>
      </c>
      <c r="H155" s="21">
        <v>-1.0</v>
      </c>
      <c r="I155" s="21" t="s">
        <v>398</v>
      </c>
      <c r="J155" s="21" t="s">
        <v>915</v>
      </c>
      <c r="K155" s="21" t="s">
        <v>963</v>
      </c>
      <c r="L155" s="21" t="s">
        <v>400</v>
      </c>
      <c r="M155" s="21">
        <v>1.5</v>
      </c>
      <c r="N155" s="21" t="s">
        <v>36</v>
      </c>
      <c r="O155" s="21" t="s">
        <v>29</v>
      </c>
      <c r="P155" s="21" t="s">
        <v>29</v>
      </c>
      <c r="Q155" s="21" t="s">
        <v>940</v>
      </c>
      <c r="R155" s="21">
        <v>1.0</v>
      </c>
      <c r="S155" s="21">
        <v>40.0</v>
      </c>
      <c r="T155" s="24">
        <f t="shared" si="1"/>
        <v>87.5</v>
      </c>
      <c r="U155" s="24">
        <f t="shared" si="2"/>
        <v>505.2796568</v>
      </c>
      <c r="V155" s="24">
        <f>VLOOKUP(D155,tmp.leaf.masses.C.only!$B$1:$H$178,7,FALSE)</f>
        <v>0.06061</v>
      </c>
      <c r="W155" s="24">
        <f t="shared" si="3"/>
        <v>2.703531813</v>
      </c>
    </row>
    <row r="156">
      <c r="A156" s="21">
        <v>141.0</v>
      </c>
      <c r="B156" s="22">
        <v>41753.0</v>
      </c>
      <c r="C156" s="24"/>
      <c r="D156" s="21">
        <v>107.0</v>
      </c>
      <c r="E156" s="21" t="s">
        <v>28</v>
      </c>
      <c r="F156" s="23" t="s">
        <v>516</v>
      </c>
      <c r="G156" s="21">
        <v>1.0</v>
      </c>
      <c r="H156" s="21">
        <v>-1.0</v>
      </c>
      <c r="I156" s="21" t="s">
        <v>957</v>
      </c>
      <c r="J156" s="21" t="s">
        <v>23</v>
      </c>
      <c r="K156" s="43" t="s">
        <v>948</v>
      </c>
      <c r="L156" s="21" t="s">
        <v>411</v>
      </c>
      <c r="M156" s="21">
        <v>3.0</v>
      </c>
      <c r="N156" s="21" t="s">
        <v>29</v>
      </c>
      <c r="O156" s="21" t="s">
        <v>29</v>
      </c>
      <c r="P156" s="21" t="s">
        <v>29</v>
      </c>
      <c r="Q156" s="21" t="s">
        <v>940</v>
      </c>
      <c r="R156" s="21">
        <v>1.0</v>
      </c>
      <c r="S156" s="21">
        <v>40.0</v>
      </c>
      <c r="T156" s="24">
        <f t="shared" si="1"/>
        <v>87.5</v>
      </c>
      <c r="U156" s="24">
        <f t="shared" si="2"/>
        <v>505.2796568</v>
      </c>
      <c r="V156" s="24">
        <f>VLOOKUP(D156,tmp.leaf.masses.C.only!$B$1:$H$178,7,FALSE)</f>
        <v>0.06061</v>
      </c>
      <c r="W156" s="24">
        <f t="shared" si="3"/>
        <v>2.703531813</v>
      </c>
    </row>
    <row r="157">
      <c r="A157" s="21">
        <v>142.0</v>
      </c>
      <c r="B157" s="22">
        <v>41753.0</v>
      </c>
      <c r="C157" s="24"/>
      <c r="D157" s="21">
        <v>107.0</v>
      </c>
      <c r="E157" s="21" t="s">
        <v>113</v>
      </c>
      <c r="F157" s="23" t="s">
        <v>517</v>
      </c>
      <c r="G157" s="21">
        <v>1.0</v>
      </c>
      <c r="H157" s="21">
        <v>0.0</v>
      </c>
      <c r="I157" s="21" t="s">
        <v>398</v>
      </c>
      <c r="J157" s="21" t="s">
        <v>1050</v>
      </c>
      <c r="K157" s="43" t="s">
        <v>448</v>
      </c>
      <c r="L157" s="21" t="s">
        <v>400</v>
      </c>
      <c r="M157" s="21">
        <v>3.0</v>
      </c>
      <c r="N157" s="21" t="s">
        <v>36</v>
      </c>
      <c r="O157" s="21" t="s">
        <v>29</v>
      </c>
      <c r="P157" s="21" t="s">
        <v>36</v>
      </c>
      <c r="Q157" s="21" t="s">
        <v>940</v>
      </c>
      <c r="R157" s="21">
        <v>1.0</v>
      </c>
      <c r="S157" s="21">
        <v>40.0</v>
      </c>
      <c r="T157" s="24">
        <f t="shared" si="1"/>
        <v>8.75</v>
      </c>
      <c r="U157" s="24">
        <f t="shared" si="2"/>
        <v>50.52796568</v>
      </c>
      <c r="V157" s="24">
        <f>VLOOKUP(D157,tmp.leaf.masses.C.only!$B$1:$H$178,7,FALSE)</f>
        <v>0.06061</v>
      </c>
      <c r="W157" s="24">
        <f t="shared" si="3"/>
        <v>1.703531813</v>
      </c>
    </row>
    <row r="158">
      <c r="A158" s="21">
        <v>143.0</v>
      </c>
      <c r="B158" s="22">
        <v>41753.0</v>
      </c>
      <c r="C158" s="24"/>
      <c r="D158" s="21">
        <v>107.0</v>
      </c>
      <c r="E158" s="21" t="s">
        <v>607</v>
      </c>
      <c r="F158" s="23" t="s">
        <v>518</v>
      </c>
      <c r="G158" s="21">
        <v>1.0</v>
      </c>
      <c r="H158" s="21">
        <v>0.0</v>
      </c>
      <c r="I158" s="21" t="s">
        <v>1069</v>
      </c>
      <c r="J158" s="21" t="s">
        <v>1070</v>
      </c>
      <c r="K158" s="21" t="s">
        <v>963</v>
      </c>
      <c r="L158" s="21" t="s">
        <v>1071</v>
      </c>
      <c r="M158" s="21">
        <v>3.0</v>
      </c>
      <c r="N158" s="21" t="s">
        <v>29</v>
      </c>
      <c r="O158" s="21" t="s">
        <v>29</v>
      </c>
      <c r="P158" s="21" t="s">
        <v>29</v>
      </c>
      <c r="Q158" s="21" t="s">
        <v>940</v>
      </c>
      <c r="R158" s="21">
        <v>1.0</v>
      </c>
      <c r="S158" s="21">
        <v>40.0</v>
      </c>
      <c r="T158" s="24">
        <f t="shared" si="1"/>
        <v>8.75</v>
      </c>
      <c r="U158" s="24">
        <f t="shared" si="2"/>
        <v>50.52796568</v>
      </c>
      <c r="V158" s="24">
        <f>VLOOKUP(D158,tmp.leaf.masses.C.only!$B$1:$H$178,7,FALSE)</f>
        <v>0.06061</v>
      </c>
      <c r="W158" s="24">
        <f t="shared" si="3"/>
        <v>1.703531813</v>
      </c>
    </row>
    <row r="159">
      <c r="A159" s="21">
        <v>134.0</v>
      </c>
      <c r="B159" s="22">
        <v>41753.0</v>
      </c>
      <c r="C159" s="24"/>
      <c r="D159" s="21">
        <v>108.0</v>
      </c>
      <c r="E159" s="21" t="s">
        <v>57</v>
      </c>
      <c r="F159" s="23" t="s">
        <v>57</v>
      </c>
      <c r="G159" s="21">
        <v>14.0</v>
      </c>
      <c r="H159" s="21">
        <v>-3.0</v>
      </c>
      <c r="I159" s="24"/>
      <c r="J159" s="24"/>
      <c r="K159" s="45"/>
      <c r="L159" s="24"/>
      <c r="M159" s="24"/>
      <c r="N159" s="24"/>
      <c r="O159" s="24"/>
      <c r="P159" s="24"/>
      <c r="Q159" s="21" t="s">
        <v>1072</v>
      </c>
      <c r="R159" s="21">
        <v>0.0</v>
      </c>
      <c r="S159" s="21">
        <v>40.0</v>
      </c>
      <c r="T159" s="24">
        <f t="shared" si="1"/>
        <v>122500</v>
      </c>
      <c r="U159" s="24">
        <f t="shared" si="2"/>
        <v>1516089.109</v>
      </c>
      <c r="V159" s="24">
        <f>VLOOKUP(D159,tmp.leaf.masses.C.only!$B$1:$H$178,7,FALSE)</f>
        <v>0.02828</v>
      </c>
      <c r="W159" s="24">
        <f t="shared" si="3"/>
        <v>6.180724728</v>
      </c>
    </row>
    <row r="160">
      <c r="A160" s="21">
        <v>144.0</v>
      </c>
      <c r="B160" s="22">
        <v>41753.0</v>
      </c>
      <c r="C160" s="24"/>
      <c r="D160" s="21">
        <v>109.0</v>
      </c>
      <c r="E160" s="21" t="s">
        <v>396</v>
      </c>
      <c r="F160" s="23" t="s">
        <v>519</v>
      </c>
      <c r="G160" s="21">
        <v>3.0</v>
      </c>
      <c r="H160" s="21">
        <v>-1.0</v>
      </c>
      <c r="I160" s="21" t="s">
        <v>398</v>
      </c>
      <c r="J160" s="21" t="s">
        <v>915</v>
      </c>
      <c r="K160" s="21" t="s">
        <v>963</v>
      </c>
      <c r="L160" s="21" t="s">
        <v>1073</v>
      </c>
      <c r="M160" s="21">
        <v>1.0</v>
      </c>
      <c r="N160" s="21" t="s">
        <v>29</v>
      </c>
      <c r="O160" s="21" t="s">
        <v>29</v>
      </c>
      <c r="P160" s="21" t="s">
        <v>29</v>
      </c>
      <c r="Q160" s="21" t="s">
        <v>940</v>
      </c>
      <c r="R160" s="21">
        <v>1.0</v>
      </c>
      <c r="S160" s="21">
        <v>40.0</v>
      </c>
      <c r="T160" s="24">
        <f t="shared" si="1"/>
        <v>262.5</v>
      </c>
      <c r="U160" s="24">
        <f t="shared" si="2"/>
        <v>1527.939464</v>
      </c>
      <c r="V160" s="24">
        <f>VLOOKUP(D160,tmp.leaf.masses.C.only!$B$1:$H$178,7,FALSE)</f>
        <v>0.06013</v>
      </c>
      <c r="W160" s="24">
        <f t="shared" si="3"/>
        <v>3.184106148</v>
      </c>
    </row>
    <row r="161">
      <c r="A161" s="21">
        <v>145.0</v>
      </c>
      <c r="B161" s="22">
        <v>41753.0</v>
      </c>
      <c r="C161" s="24"/>
      <c r="D161" s="21">
        <v>109.0</v>
      </c>
      <c r="E161" s="21" t="s">
        <v>402</v>
      </c>
      <c r="F161" s="23" t="s">
        <v>520</v>
      </c>
      <c r="G161" s="21">
        <v>2.0</v>
      </c>
      <c r="H161" s="21">
        <v>-2.0</v>
      </c>
      <c r="I161" s="21" t="s">
        <v>954</v>
      </c>
      <c r="J161" s="21" t="s">
        <v>455</v>
      </c>
      <c r="K161" s="21" t="s">
        <v>948</v>
      </c>
      <c r="L161" s="21" t="s">
        <v>411</v>
      </c>
      <c r="M161" s="21">
        <v>3.0</v>
      </c>
      <c r="N161" s="21" t="s">
        <v>29</v>
      </c>
      <c r="O161" s="21" t="s">
        <v>29</v>
      </c>
      <c r="P161" s="21" t="s">
        <v>29</v>
      </c>
      <c r="Q161" s="21" t="s">
        <v>940</v>
      </c>
      <c r="R161" s="21">
        <v>1.0</v>
      </c>
      <c r="S161" s="21">
        <v>40.0</v>
      </c>
      <c r="T161" s="24">
        <f t="shared" si="1"/>
        <v>1750</v>
      </c>
      <c r="U161" s="24">
        <f t="shared" si="2"/>
        <v>10186.2631</v>
      </c>
      <c r="V161" s="24">
        <f>VLOOKUP(D161,tmp.leaf.masses.C.only!$B$1:$H$178,7,FALSE)</f>
        <v>0.06013</v>
      </c>
      <c r="W161" s="24">
        <f t="shared" si="3"/>
        <v>4.008014889</v>
      </c>
    </row>
    <row r="162">
      <c r="A162" s="21">
        <v>146.0</v>
      </c>
      <c r="B162" s="22">
        <v>41753.0</v>
      </c>
      <c r="C162" s="24"/>
      <c r="D162" s="21">
        <v>109.0</v>
      </c>
      <c r="E162" s="21" t="s">
        <v>28</v>
      </c>
      <c r="F162" s="23" t="s">
        <v>521</v>
      </c>
      <c r="G162" s="21">
        <v>3.0</v>
      </c>
      <c r="H162" s="21">
        <v>-2.0</v>
      </c>
      <c r="I162" s="21" t="s">
        <v>962</v>
      </c>
      <c r="J162" s="21" t="s">
        <v>455</v>
      </c>
      <c r="K162" s="21" t="s">
        <v>948</v>
      </c>
      <c r="L162" s="21" t="s">
        <v>411</v>
      </c>
      <c r="M162" s="21">
        <v>3.0</v>
      </c>
      <c r="N162" s="21" t="s">
        <v>29</v>
      </c>
      <c r="O162" s="21" t="s">
        <v>36</v>
      </c>
      <c r="P162" s="21" t="s">
        <v>29</v>
      </c>
      <c r="Q162" s="21" t="s">
        <v>1074</v>
      </c>
      <c r="R162" s="21">
        <v>1.0</v>
      </c>
      <c r="S162" s="21">
        <v>40.0</v>
      </c>
      <c r="T162" s="24">
        <f t="shared" si="1"/>
        <v>2625</v>
      </c>
      <c r="U162" s="24">
        <f t="shared" si="2"/>
        <v>15279.39464</v>
      </c>
      <c r="V162" s="24">
        <f>VLOOKUP(D162,tmp.leaf.masses.C.only!$B$1:$H$178,7,FALSE)</f>
        <v>0.06013</v>
      </c>
      <c r="W162" s="24">
        <f t="shared" si="3"/>
        <v>4.184106148</v>
      </c>
    </row>
    <row r="163">
      <c r="A163" s="21">
        <v>147.0</v>
      </c>
      <c r="B163" s="22">
        <v>41753.0</v>
      </c>
      <c r="C163" s="24"/>
      <c r="D163" s="21">
        <v>109.0</v>
      </c>
      <c r="E163" s="21" t="s">
        <v>113</v>
      </c>
      <c r="F163" s="23" t="s">
        <v>522</v>
      </c>
      <c r="G163" s="21">
        <v>2.0</v>
      </c>
      <c r="H163" s="21">
        <v>-2.0</v>
      </c>
      <c r="I163" s="21" t="s">
        <v>1075</v>
      </c>
      <c r="J163" s="21" t="s">
        <v>23</v>
      </c>
      <c r="K163" s="21" t="s">
        <v>948</v>
      </c>
      <c r="L163" s="21" t="s">
        <v>411</v>
      </c>
      <c r="M163" s="21">
        <v>3.0</v>
      </c>
      <c r="N163" s="21" t="s">
        <v>29</v>
      </c>
      <c r="O163" s="21" t="s">
        <v>29</v>
      </c>
      <c r="P163" s="21" t="s">
        <v>29</v>
      </c>
      <c r="Q163" s="21" t="s">
        <v>940</v>
      </c>
      <c r="R163" s="21">
        <v>1.0</v>
      </c>
      <c r="S163" s="21">
        <v>40.0</v>
      </c>
      <c r="T163" s="24">
        <f t="shared" si="1"/>
        <v>1750</v>
      </c>
      <c r="U163" s="24">
        <f t="shared" si="2"/>
        <v>10186.2631</v>
      </c>
      <c r="V163" s="24">
        <f>VLOOKUP(D163,tmp.leaf.masses.C.only!$B$1:$H$178,7,FALSE)</f>
        <v>0.06013</v>
      </c>
      <c r="W163" s="24">
        <f t="shared" si="3"/>
        <v>4.008014889</v>
      </c>
    </row>
    <row r="164">
      <c r="A164" s="21">
        <v>148.0</v>
      </c>
      <c r="B164" s="22">
        <v>41753.0</v>
      </c>
      <c r="C164" s="24"/>
      <c r="D164" s="21">
        <v>109.0</v>
      </c>
      <c r="E164" s="21" t="s">
        <v>607</v>
      </c>
      <c r="F164" s="23" t="s">
        <v>523</v>
      </c>
      <c r="G164" s="21">
        <v>3.0</v>
      </c>
      <c r="H164" s="21">
        <v>-2.0</v>
      </c>
      <c r="I164" s="21" t="s">
        <v>1016</v>
      </c>
      <c r="J164" s="21" t="s">
        <v>455</v>
      </c>
      <c r="K164" s="21" t="s">
        <v>948</v>
      </c>
      <c r="L164" s="21" t="s">
        <v>411</v>
      </c>
      <c r="M164" s="21">
        <v>3.0</v>
      </c>
      <c r="N164" s="21" t="s">
        <v>29</v>
      </c>
      <c r="O164" s="21" t="s">
        <v>29</v>
      </c>
      <c r="P164" s="21" t="s">
        <v>29</v>
      </c>
      <c r="Q164" s="21" t="s">
        <v>940</v>
      </c>
      <c r="R164" s="21">
        <v>1.0</v>
      </c>
      <c r="S164" s="21">
        <v>40.0</v>
      </c>
      <c r="T164" s="24">
        <f t="shared" si="1"/>
        <v>2625</v>
      </c>
      <c r="U164" s="24">
        <f t="shared" si="2"/>
        <v>15279.39464</v>
      </c>
      <c r="V164" s="24">
        <f>VLOOKUP(D164,tmp.leaf.masses.C.only!$B$1:$H$178,7,FALSE)</f>
        <v>0.06013</v>
      </c>
      <c r="W164" s="24">
        <f t="shared" si="3"/>
        <v>4.184106148</v>
      </c>
    </row>
    <row r="165">
      <c r="A165" s="21">
        <v>149.0</v>
      </c>
      <c r="B165" s="22">
        <v>41753.0</v>
      </c>
      <c r="C165" s="24"/>
      <c r="D165" s="21">
        <v>109.0</v>
      </c>
      <c r="E165" s="21" t="s">
        <v>930</v>
      </c>
      <c r="F165" s="23" t="s">
        <v>524</v>
      </c>
      <c r="G165" s="21">
        <v>1.0</v>
      </c>
      <c r="H165" s="21">
        <v>-2.0</v>
      </c>
      <c r="I165" s="21" t="s">
        <v>398</v>
      </c>
      <c r="J165" s="21" t="s">
        <v>23</v>
      </c>
      <c r="K165" s="21" t="s">
        <v>948</v>
      </c>
      <c r="L165" s="21" t="s">
        <v>400</v>
      </c>
      <c r="M165" s="21">
        <v>1.0</v>
      </c>
      <c r="N165" s="21" t="s">
        <v>29</v>
      </c>
      <c r="O165" s="21" t="s">
        <v>29</v>
      </c>
      <c r="P165" s="21" t="s">
        <v>29</v>
      </c>
      <c r="Q165" s="21" t="s">
        <v>940</v>
      </c>
      <c r="R165" s="21">
        <v>1.0</v>
      </c>
      <c r="S165" s="21">
        <v>40.0</v>
      </c>
      <c r="T165" s="24">
        <f t="shared" si="1"/>
        <v>875</v>
      </c>
      <c r="U165" s="24">
        <f t="shared" si="2"/>
        <v>5093.131548</v>
      </c>
      <c r="V165" s="24">
        <f>VLOOKUP(D165,tmp.leaf.masses.C.only!$B$1:$H$178,7,FALSE)</f>
        <v>0.06013</v>
      </c>
      <c r="W165" s="24">
        <f t="shared" si="3"/>
        <v>3.706984894</v>
      </c>
    </row>
    <row r="166">
      <c r="A166" s="21">
        <v>150.0</v>
      </c>
      <c r="B166" s="22">
        <v>41753.0</v>
      </c>
      <c r="C166" s="24"/>
      <c r="D166" s="21">
        <v>109.0</v>
      </c>
      <c r="E166" s="21" t="s">
        <v>1076</v>
      </c>
      <c r="F166" s="23" t="s">
        <v>525</v>
      </c>
      <c r="G166" s="21">
        <v>1.0</v>
      </c>
      <c r="H166" s="21">
        <v>-2.0</v>
      </c>
      <c r="I166" s="21" t="s">
        <v>957</v>
      </c>
      <c r="J166" s="21" t="s">
        <v>23</v>
      </c>
      <c r="K166" s="21" t="s">
        <v>948</v>
      </c>
      <c r="L166" s="21" t="s">
        <v>411</v>
      </c>
      <c r="M166" s="21">
        <v>3.0</v>
      </c>
      <c r="N166" s="24"/>
      <c r="O166" s="24"/>
      <c r="P166" s="24"/>
      <c r="Q166" s="21" t="s">
        <v>940</v>
      </c>
      <c r="R166" s="21">
        <v>1.0</v>
      </c>
      <c r="S166" s="21">
        <v>40.0</v>
      </c>
      <c r="T166" s="24">
        <f t="shared" si="1"/>
        <v>875</v>
      </c>
      <c r="U166" s="24">
        <f t="shared" si="2"/>
        <v>5093.131548</v>
      </c>
      <c r="V166" s="24">
        <f>VLOOKUP(D166,tmp.leaf.masses.C.only!$B$1:$H$178,7,FALSE)</f>
        <v>0.06013</v>
      </c>
      <c r="W166" s="24">
        <f t="shared" si="3"/>
        <v>3.706984894</v>
      </c>
    </row>
    <row r="167">
      <c r="A167" s="21">
        <v>135.0</v>
      </c>
      <c r="B167" s="22">
        <v>41753.0</v>
      </c>
      <c r="C167" s="24"/>
      <c r="D167" s="21">
        <v>110.0</v>
      </c>
      <c r="E167" s="21" t="s">
        <v>57</v>
      </c>
      <c r="F167" s="23" t="s">
        <v>57</v>
      </c>
      <c r="G167" s="21">
        <v>5.0</v>
      </c>
      <c r="H167" s="21">
        <v>0.0</v>
      </c>
      <c r="I167" s="24"/>
      <c r="J167" s="24"/>
      <c r="K167" s="45"/>
      <c r="L167" s="24"/>
      <c r="M167" s="24"/>
      <c r="N167" s="24"/>
      <c r="O167" s="24"/>
      <c r="P167" s="24"/>
      <c r="Q167" s="21" t="s">
        <v>1077</v>
      </c>
      <c r="R167" s="21">
        <v>0.0</v>
      </c>
      <c r="S167" s="21">
        <v>40.0</v>
      </c>
      <c r="T167" s="24">
        <f t="shared" si="1"/>
        <v>43.75</v>
      </c>
      <c r="U167" s="24">
        <f t="shared" si="2"/>
        <v>580.0189394</v>
      </c>
      <c r="V167" s="24">
        <f>VLOOKUP(D167,tmp.leaf.masses.C.only!$B$1:$H$178,7,FALSE)</f>
        <v>0.0264</v>
      </c>
      <c r="W167" s="24">
        <f t="shared" si="3"/>
        <v>2.763442175</v>
      </c>
    </row>
    <row r="168">
      <c r="A168" s="21">
        <v>170.0</v>
      </c>
      <c r="B168" s="22">
        <v>41753.0</v>
      </c>
      <c r="C168" s="24"/>
      <c r="D168" s="21">
        <v>111.0</v>
      </c>
      <c r="E168" s="21" t="s">
        <v>396</v>
      </c>
      <c r="F168" s="23" t="s">
        <v>526</v>
      </c>
      <c r="G168" s="21">
        <v>49.0</v>
      </c>
      <c r="H168" s="21">
        <v>0.0</v>
      </c>
      <c r="I168" s="21" t="s">
        <v>398</v>
      </c>
      <c r="J168" s="21" t="s">
        <v>23</v>
      </c>
      <c r="K168" s="21" t="s">
        <v>1078</v>
      </c>
      <c r="L168" s="21" t="s">
        <v>400</v>
      </c>
      <c r="M168" s="21">
        <v>2.0</v>
      </c>
      <c r="N168" s="21" t="s">
        <v>36</v>
      </c>
      <c r="O168" s="21" t="s">
        <v>66</v>
      </c>
      <c r="P168" s="24"/>
      <c r="Q168" s="21" t="s">
        <v>1079</v>
      </c>
      <c r="R168" s="21">
        <v>1.0</v>
      </c>
      <c r="S168" s="21">
        <v>40.0</v>
      </c>
      <c r="T168" s="24">
        <f t="shared" si="1"/>
        <v>428.75</v>
      </c>
      <c r="U168" s="24">
        <f t="shared" si="2"/>
        <v>9122.340426</v>
      </c>
      <c r="V168" s="24">
        <f>VLOOKUP(D168,tmp.leaf.masses.C.only!$B$1:$H$178,7,FALSE)</f>
        <v>0.01645</v>
      </c>
      <c r="W168" s="24">
        <f t="shared" si="3"/>
        <v>3.960106275</v>
      </c>
    </row>
    <row r="169">
      <c r="A169" s="21">
        <v>198.0</v>
      </c>
      <c r="B169" s="22">
        <v>41755.0</v>
      </c>
      <c r="C169" s="24"/>
      <c r="D169" s="21">
        <v>112.0</v>
      </c>
      <c r="E169" s="21" t="s">
        <v>396</v>
      </c>
      <c r="F169" s="23" t="s">
        <v>527</v>
      </c>
      <c r="G169" s="21">
        <v>19.0</v>
      </c>
      <c r="H169" s="21">
        <v>0.0</v>
      </c>
      <c r="I169" s="21" t="s">
        <v>1016</v>
      </c>
      <c r="J169" s="21" t="s">
        <v>915</v>
      </c>
      <c r="K169" s="21" t="s">
        <v>963</v>
      </c>
      <c r="L169" s="21" t="s">
        <v>411</v>
      </c>
      <c r="M169" s="21">
        <v>3.0</v>
      </c>
      <c r="N169" s="21" t="s">
        <v>29</v>
      </c>
      <c r="O169" s="21" t="s">
        <v>36</v>
      </c>
      <c r="P169" s="21" t="s">
        <v>36</v>
      </c>
      <c r="Q169" s="21" t="s">
        <v>940</v>
      </c>
      <c r="R169" s="21">
        <v>1.0</v>
      </c>
      <c r="S169" s="21">
        <v>40.0</v>
      </c>
      <c r="T169" s="24">
        <f t="shared" si="1"/>
        <v>166.25</v>
      </c>
      <c r="U169" s="24">
        <f t="shared" si="2"/>
        <v>4322.994056</v>
      </c>
      <c r="V169" s="24">
        <f>VLOOKUP(D169,tmp.leaf.masses.C.only!$B$1:$H$178,7,FALSE)</f>
        <v>0.01346</v>
      </c>
      <c r="W169" s="24">
        <f t="shared" si="3"/>
        <v>3.635784638</v>
      </c>
    </row>
    <row r="170">
      <c r="A170" s="21">
        <v>199.0</v>
      </c>
      <c r="B170" s="22">
        <v>41755.0</v>
      </c>
      <c r="C170" s="24"/>
      <c r="D170" s="21">
        <v>112.0</v>
      </c>
      <c r="E170" s="21" t="s">
        <v>402</v>
      </c>
      <c r="F170" s="23" t="s">
        <v>528</v>
      </c>
      <c r="G170" s="21">
        <v>26.0</v>
      </c>
      <c r="H170" s="21">
        <v>0.0</v>
      </c>
      <c r="I170" s="21" t="s">
        <v>398</v>
      </c>
      <c r="J170" s="21" t="s">
        <v>915</v>
      </c>
      <c r="K170" s="21" t="s">
        <v>963</v>
      </c>
      <c r="L170" s="21" t="s">
        <v>400</v>
      </c>
      <c r="M170" s="21">
        <v>2.0</v>
      </c>
      <c r="N170" s="21" t="s">
        <v>66</v>
      </c>
      <c r="O170" s="21" t="s">
        <v>29</v>
      </c>
      <c r="P170" s="21" t="s">
        <v>29</v>
      </c>
      <c r="Q170" s="21" t="s">
        <v>1080</v>
      </c>
      <c r="R170" s="21">
        <v>1.0</v>
      </c>
      <c r="S170" s="21">
        <v>40.0</v>
      </c>
      <c r="T170" s="24">
        <f t="shared" si="1"/>
        <v>227.5</v>
      </c>
      <c r="U170" s="24">
        <f t="shared" si="2"/>
        <v>5915.676077</v>
      </c>
      <c r="V170" s="24">
        <f>VLOOKUP(D170,tmp.leaf.masses.C.only!$B$1:$H$178,7,FALSE)</f>
        <v>0.01346</v>
      </c>
      <c r="W170" s="24">
        <f t="shared" si="3"/>
        <v>3.772004385</v>
      </c>
    </row>
    <row r="171">
      <c r="A171" s="21">
        <v>200.0</v>
      </c>
      <c r="B171" s="22">
        <v>41755.0</v>
      </c>
      <c r="C171" s="24"/>
      <c r="D171" s="21">
        <v>112.0</v>
      </c>
      <c r="E171" s="21" t="s">
        <v>28</v>
      </c>
      <c r="F171" s="23" t="s">
        <v>529</v>
      </c>
      <c r="G171" s="21">
        <v>67.0</v>
      </c>
      <c r="H171" s="21">
        <v>-2.0</v>
      </c>
      <c r="I171" s="21" t="s">
        <v>419</v>
      </c>
      <c r="J171" s="21" t="s">
        <v>455</v>
      </c>
      <c r="K171" s="21" t="s">
        <v>948</v>
      </c>
      <c r="L171" s="21" t="s">
        <v>411</v>
      </c>
      <c r="M171" s="21">
        <v>1.0</v>
      </c>
      <c r="N171" s="21" t="s">
        <v>29</v>
      </c>
      <c r="O171" s="21" t="s">
        <v>29</v>
      </c>
      <c r="P171" s="21" t="s">
        <v>29</v>
      </c>
      <c r="Q171" s="21" t="s">
        <v>940</v>
      </c>
      <c r="R171" s="21">
        <v>1.0</v>
      </c>
      <c r="S171" s="21">
        <v>40.0</v>
      </c>
      <c r="T171" s="24">
        <f t="shared" si="1"/>
        <v>58625</v>
      </c>
      <c r="U171" s="24">
        <f t="shared" si="2"/>
        <v>1524424.22</v>
      </c>
      <c r="V171" s="24">
        <f>VLOOKUP(D171,tmp.leaf.masses.C.only!$B$1:$H$178,7,FALSE)</f>
        <v>0.01346</v>
      </c>
      <c r="W171" s="24">
        <f t="shared" si="3"/>
        <v>6.18310584</v>
      </c>
    </row>
    <row r="172">
      <c r="A172" s="21">
        <v>167.0</v>
      </c>
      <c r="B172" s="22">
        <v>41753.0</v>
      </c>
      <c r="C172" s="24"/>
      <c r="D172" s="21">
        <v>115.0</v>
      </c>
      <c r="E172" s="21" t="s">
        <v>396</v>
      </c>
      <c r="F172" s="23" t="s">
        <v>530</v>
      </c>
      <c r="G172" s="21">
        <v>46.0</v>
      </c>
      <c r="H172" s="21" t="s">
        <v>1081</v>
      </c>
      <c r="I172" s="21" t="s">
        <v>398</v>
      </c>
      <c r="J172" s="21" t="s">
        <v>23</v>
      </c>
      <c r="K172" s="21" t="s">
        <v>963</v>
      </c>
      <c r="L172" s="21" t="s">
        <v>400</v>
      </c>
      <c r="M172" s="21">
        <v>2.0</v>
      </c>
      <c r="N172" s="21" t="s">
        <v>36</v>
      </c>
      <c r="O172" s="21" t="s">
        <v>29</v>
      </c>
      <c r="P172" s="21" t="s">
        <v>29</v>
      </c>
      <c r="Q172" s="21" t="s">
        <v>940</v>
      </c>
      <c r="R172" s="21">
        <v>1.0</v>
      </c>
      <c r="S172" s="21">
        <v>40.0</v>
      </c>
      <c r="T172" s="24" t="str">
        <f t="shared" si="1"/>
        <v>#VALUE!</v>
      </c>
      <c r="U172" s="24" t="str">
        <f t="shared" si="2"/>
        <v>#VALUE!</v>
      </c>
      <c r="V172" s="24">
        <f>VLOOKUP(D172,tmp.leaf.masses.C.only!$B$1:$H$178,7,FALSE)</f>
        <v>0.02402</v>
      </c>
      <c r="W172" s="24" t="str">
        <f t="shared" si="3"/>
        <v>#VALUE!</v>
      </c>
    </row>
    <row r="173">
      <c r="A173" s="21">
        <v>168.0</v>
      </c>
      <c r="B173" s="22">
        <v>41753.0</v>
      </c>
      <c r="C173" s="24"/>
      <c r="D173" s="21">
        <v>115.0</v>
      </c>
      <c r="E173" s="21" t="s">
        <v>402</v>
      </c>
      <c r="F173" s="23" t="s">
        <v>531</v>
      </c>
      <c r="G173" s="21">
        <v>3.0</v>
      </c>
      <c r="H173" s="21">
        <v>-3.0</v>
      </c>
      <c r="I173" s="21" t="s">
        <v>398</v>
      </c>
      <c r="J173" s="21" t="s">
        <v>23</v>
      </c>
      <c r="K173" s="21" t="s">
        <v>963</v>
      </c>
      <c r="L173" s="21" t="s">
        <v>400</v>
      </c>
      <c r="M173" s="21">
        <v>2.0</v>
      </c>
      <c r="N173" s="21" t="s">
        <v>36</v>
      </c>
      <c r="O173" s="21" t="s">
        <v>29</v>
      </c>
      <c r="P173" s="21" t="s">
        <v>29</v>
      </c>
      <c r="Q173" s="21" t="s">
        <v>1082</v>
      </c>
      <c r="R173" s="21">
        <v>1.0</v>
      </c>
      <c r="S173" s="21">
        <v>40.0</v>
      </c>
      <c r="T173" s="24">
        <f t="shared" si="1"/>
        <v>26250</v>
      </c>
      <c r="U173" s="24">
        <f t="shared" si="2"/>
        <v>382493.7552</v>
      </c>
      <c r="V173" s="24">
        <f>VLOOKUP(D173,tmp.leaf.masses.C.only!$B$1:$H$178,7,FALSE)</f>
        <v>0.02402</v>
      </c>
      <c r="W173" s="24">
        <f t="shared" si="3"/>
        <v>5.582624349</v>
      </c>
    </row>
    <row r="174">
      <c r="A174" s="21">
        <v>169.0</v>
      </c>
      <c r="B174" s="22">
        <v>41753.0</v>
      </c>
      <c r="C174" s="24"/>
      <c r="D174" s="21">
        <v>115.0</v>
      </c>
      <c r="E174" s="21" t="s">
        <v>28</v>
      </c>
      <c r="F174" s="23" t="s">
        <v>532</v>
      </c>
      <c r="G174" s="21">
        <v>3.0</v>
      </c>
      <c r="H174" s="21">
        <v>-3.0</v>
      </c>
      <c r="I174" s="21" t="s">
        <v>398</v>
      </c>
      <c r="J174" s="21" t="s">
        <v>455</v>
      </c>
      <c r="K174" s="21" t="s">
        <v>963</v>
      </c>
      <c r="L174" s="21" t="s">
        <v>400</v>
      </c>
      <c r="M174" s="21">
        <v>2.0</v>
      </c>
      <c r="N174" s="21" t="s">
        <v>36</v>
      </c>
      <c r="O174" s="21" t="s">
        <v>66</v>
      </c>
      <c r="P174" s="21" t="s">
        <v>29</v>
      </c>
      <c r="Q174" s="21" t="s">
        <v>1083</v>
      </c>
      <c r="R174" s="21">
        <v>1.0</v>
      </c>
      <c r="S174" s="21">
        <v>40.0</v>
      </c>
      <c r="T174" s="24">
        <f t="shared" si="1"/>
        <v>26250</v>
      </c>
      <c r="U174" s="24">
        <f t="shared" si="2"/>
        <v>382493.7552</v>
      </c>
      <c r="V174" s="24">
        <f>VLOOKUP(D174,tmp.leaf.masses.C.only!$B$1:$H$178,7,FALSE)</f>
        <v>0.02402</v>
      </c>
      <c r="W174" s="24">
        <f t="shared" si="3"/>
        <v>5.582624349</v>
      </c>
    </row>
    <row r="175">
      <c r="A175" s="21">
        <v>175.0</v>
      </c>
      <c r="B175" s="22">
        <v>41753.0</v>
      </c>
      <c r="C175" s="24"/>
      <c r="D175" s="21">
        <v>115.0</v>
      </c>
      <c r="E175" s="21" t="s">
        <v>113</v>
      </c>
      <c r="F175" s="23" t="s">
        <v>533</v>
      </c>
      <c r="G175" s="21">
        <v>16.0</v>
      </c>
      <c r="H175" s="21">
        <v>-2.0</v>
      </c>
      <c r="I175" s="21" t="s">
        <v>1016</v>
      </c>
      <c r="J175" s="21" t="s">
        <v>23</v>
      </c>
      <c r="K175" s="21" t="s">
        <v>963</v>
      </c>
      <c r="L175" s="21" t="s">
        <v>400</v>
      </c>
      <c r="M175" s="21">
        <v>2.0</v>
      </c>
      <c r="N175" s="21" t="s">
        <v>1014</v>
      </c>
      <c r="O175" s="21" t="s">
        <v>29</v>
      </c>
      <c r="P175" s="21" t="s">
        <v>29</v>
      </c>
      <c r="Q175" s="21" t="s">
        <v>1084</v>
      </c>
      <c r="R175" s="21">
        <v>1.0</v>
      </c>
      <c r="S175" s="21">
        <v>40.0</v>
      </c>
      <c r="T175" s="24">
        <f t="shared" si="1"/>
        <v>14000</v>
      </c>
      <c r="U175" s="24">
        <f t="shared" si="2"/>
        <v>203996.6694</v>
      </c>
      <c r="V175" s="24">
        <f>VLOOKUP(D175,tmp.leaf.masses.C.only!$B$1:$H$178,7,FALSE)</f>
        <v>0.02402</v>
      </c>
      <c r="W175" s="24">
        <f t="shared" si="3"/>
        <v>5.309623077</v>
      </c>
    </row>
    <row r="176">
      <c r="A176" s="21">
        <v>189.0</v>
      </c>
      <c r="B176" s="22">
        <v>41755.0</v>
      </c>
      <c r="C176" s="24"/>
      <c r="D176" s="21">
        <v>116.0</v>
      </c>
      <c r="E176" s="21" t="s">
        <v>57</v>
      </c>
      <c r="F176" s="23" t="s">
        <v>57</v>
      </c>
      <c r="G176" s="21">
        <v>0.0</v>
      </c>
      <c r="H176" s="21">
        <v>0.0</v>
      </c>
      <c r="I176" s="24"/>
      <c r="J176" s="24"/>
      <c r="K176" s="24"/>
      <c r="L176" s="24"/>
      <c r="M176" s="21"/>
      <c r="N176" s="24"/>
      <c r="O176" s="24"/>
      <c r="P176" s="24"/>
      <c r="Q176" s="24"/>
      <c r="R176" s="21">
        <v>0.0</v>
      </c>
      <c r="S176" s="21">
        <v>40.0</v>
      </c>
      <c r="T176" s="24">
        <f t="shared" si="1"/>
        <v>0</v>
      </c>
      <c r="U176" s="24">
        <f t="shared" si="2"/>
        <v>0</v>
      </c>
      <c r="V176" s="24">
        <f>VLOOKUP(D176,tmp.leaf.masses.C.only!$B$1:$H$178,7,FALSE)</f>
        <v>0.01455</v>
      </c>
      <c r="W176" s="24" t="str">
        <f t="shared" si="3"/>
        <v>#NUM!</v>
      </c>
    </row>
    <row r="177">
      <c r="A177" s="21">
        <v>176.0</v>
      </c>
      <c r="B177" s="22">
        <v>41755.0</v>
      </c>
      <c r="C177" s="24"/>
      <c r="D177" s="21">
        <v>117.0</v>
      </c>
      <c r="E177" s="21" t="s">
        <v>396</v>
      </c>
      <c r="F177" s="23" t="s">
        <v>534</v>
      </c>
      <c r="G177" s="21">
        <v>4.0</v>
      </c>
      <c r="H177" s="21">
        <v>-2.0</v>
      </c>
      <c r="I177" s="21" t="s">
        <v>398</v>
      </c>
      <c r="J177" s="21" t="s">
        <v>1050</v>
      </c>
      <c r="K177" s="21" t="s">
        <v>1058</v>
      </c>
      <c r="L177" s="21" t="s">
        <v>400</v>
      </c>
      <c r="M177" s="21">
        <v>2.0</v>
      </c>
      <c r="N177" s="21" t="s">
        <v>36</v>
      </c>
      <c r="O177" s="21" t="s">
        <v>29</v>
      </c>
      <c r="P177" s="21" t="s">
        <v>29</v>
      </c>
      <c r="Q177" s="21" t="s">
        <v>940</v>
      </c>
      <c r="R177" s="21">
        <v>1.0</v>
      </c>
      <c r="S177" s="21">
        <v>40.0</v>
      </c>
      <c r="T177" s="24">
        <f t="shared" si="1"/>
        <v>3500</v>
      </c>
      <c r="U177" s="24">
        <f t="shared" si="2"/>
        <v>37031.43894</v>
      </c>
      <c r="V177" s="24">
        <f>VLOOKUP(D177,tmp.leaf.masses.C.only!$B$1:$H$178,7,FALSE)</f>
        <v>0.03308</v>
      </c>
      <c r="W177" s="24">
        <f t="shared" si="3"/>
        <v>4.568570588</v>
      </c>
    </row>
    <row r="178">
      <c r="A178" s="21">
        <v>177.0</v>
      </c>
      <c r="B178" s="22">
        <v>41755.0</v>
      </c>
      <c r="C178" s="24"/>
      <c r="D178" s="21">
        <v>117.0</v>
      </c>
      <c r="E178" s="21" t="s">
        <v>402</v>
      </c>
      <c r="F178" s="23" t="s">
        <v>535</v>
      </c>
      <c r="G178" s="21">
        <v>3.0</v>
      </c>
      <c r="H178" s="21">
        <v>-2.0</v>
      </c>
      <c r="I178" s="21" t="s">
        <v>398</v>
      </c>
      <c r="J178" s="21" t="s">
        <v>915</v>
      </c>
      <c r="K178" s="21" t="s">
        <v>1058</v>
      </c>
      <c r="L178" s="21" t="s">
        <v>932</v>
      </c>
      <c r="M178" s="21">
        <v>2.5</v>
      </c>
      <c r="N178" s="21" t="s">
        <v>36</v>
      </c>
      <c r="O178" s="21" t="s">
        <v>29</v>
      </c>
      <c r="P178" s="21" t="s">
        <v>36</v>
      </c>
      <c r="Q178" s="21" t="s">
        <v>940</v>
      </c>
      <c r="R178" s="21">
        <v>1.0</v>
      </c>
      <c r="S178" s="21">
        <v>40.0</v>
      </c>
      <c r="T178" s="24">
        <f t="shared" si="1"/>
        <v>2625</v>
      </c>
      <c r="U178" s="24">
        <f t="shared" si="2"/>
        <v>27773.5792</v>
      </c>
      <c r="V178" s="24">
        <f>VLOOKUP(D178,tmp.leaf.masses.C.only!$B$1:$H$178,7,FALSE)</f>
        <v>0.03308</v>
      </c>
      <c r="W178" s="24">
        <f t="shared" si="3"/>
        <v>4.443631851</v>
      </c>
    </row>
    <row r="179">
      <c r="A179" s="21">
        <v>178.0</v>
      </c>
      <c r="B179" s="22">
        <v>41755.0</v>
      </c>
      <c r="C179" s="24"/>
      <c r="D179" s="21">
        <v>117.0</v>
      </c>
      <c r="E179" s="21" t="s">
        <v>28</v>
      </c>
      <c r="F179" s="23" t="s">
        <v>536</v>
      </c>
      <c r="G179" s="21">
        <v>7.0</v>
      </c>
      <c r="H179" s="21">
        <v>-2.0</v>
      </c>
      <c r="I179" s="21" t="s">
        <v>1016</v>
      </c>
      <c r="J179" s="21" t="s">
        <v>455</v>
      </c>
      <c r="K179" s="21" t="s">
        <v>948</v>
      </c>
      <c r="L179" s="21" t="s">
        <v>411</v>
      </c>
      <c r="M179" s="21">
        <v>3.0</v>
      </c>
      <c r="N179" s="21" t="s">
        <v>29</v>
      </c>
      <c r="O179" s="21" t="s">
        <v>29</v>
      </c>
      <c r="P179" s="21" t="s">
        <v>29</v>
      </c>
      <c r="Q179" s="21" t="s">
        <v>940</v>
      </c>
      <c r="R179" s="21">
        <v>1.0</v>
      </c>
      <c r="S179" s="21">
        <v>40.0</v>
      </c>
      <c r="T179" s="24">
        <f t="shared" si="1"/>
        <v>6125</v>
      </c>
      <c r="U179" s="24">
        <f t="shared" si="2"/>
        <v>64805.01814</v>
      </c>
      <c r="V179" s="24">
        <f>VLOOKUP(D179,tmp.leaf.masses.C.only!$B$1:$H$178,7,FALSE)</f>
        <v>0.03308</v>
      </c>
      <c r="W179" s="24">
        <f t="shared" si="3"/>
        <v>4.811608637</v>
      </c>
    </row>
    <row r="180">
      <c r="A180" s="21">
        <v>179.0</v>
      </c>
      <c r="B180" s="22">
        <v>41755.0</v>
      </c>
      <c r="C180" s="24"/>
      <c r="D180" s="21">
        <v>117.0</v>
      </c>
      <c r="E180" s="21" t="s">
        <v>113</v>
      </c>
      <c r="F180" s="23" t="s">
        <v>537</v>
      </c>
      <c r="G180" s="21">
        <v>2.0</v>
      </c>
      <c r="H180" s="21">
        <v>-2.0</v>
      </c>
      <c r="I180" s="21" t="s">
        <v>957</v>
      </c>
      <c r="J180" s="21" t="s">
        <v>455</v>
      </c>
      <c r="K180" s="21" t="s">
        <v>948</v>
      </c>
      <c r="L180" s="21" t="s">
        <v>411</v>
      </c>
      <c r="M180" s="21">
        <v>3.0</v>
      </c>
      <c r="N180" s="21" t="s">
        <v>29</v>
      </c>
      <c r="O180" s="21" t="s">
        <v>29</v>
      </c>
      <c r="P180" s="21" t="s">
        <v>29</v>
      </c>
      <c r="Q180" s="21" t="s">
        <v>940</v>
      </c>
      <c r="R180" s="21">
        <v>1.0</v>
      </c>
      <c r="S180" s="21">
        <v>40.0</v>
      </c>
      <c r="T180" s="24">
        <f t="shared" si="1"/>
        <v>1750</v>
      </c>
      <c r="U180" s="24">
        <f t="shared" si="2"/>
        <v>18515.71947</v>
      </c>
      <c r="V180" s="24">
        <f>VLOOKUP(D180,tmp.leaf.masses.C.only!$B$1:$H$178,7,FALSE)</f>
        <v>0.03308</v>
      </c>
      <c r="W180" s="24">
        <f t="shared" si="3"/>
        <v>4.267540592</v>
      </c>
    </row>
    <row r="181">
      <c r="A181" s="21">
        <v>171.0</v>
      </c>
      <c r="B181" s="22">
        <v>41753.0</v>
      </c>
      <c r="C181" s="24"/>
      <c r="D181" s="21">
        <v>118.0</v>
      </c>
      <c r="E181" s="21" t="s">
        <v>396</v>
      </c>
      <c r="F181" s="23" t="s">
        <v>538</v>
      </c>
      <c r="G181" s="21">
        <v>7.0</v>
      </c>
      <c r="H181" s="21">
        <v>-3.0</v>
      </c>
      <c r="I181" s="21" t="s">
        <v>398</v>
      </c>
      <c r="J181" s="21" t="s">
        <v>1070</v>
      </c>
      <c r="K181" s="21" t="s">
        <v>963</v>
      </c>
      <c r="L181" s="21" t="s">
        <v>411</v>
      </c>
      <c r="M181" s="21">
        <v>3.0</v>
      </c>
      <c r="N181" s="21" t="s">
        <v>36</v>
      </c>
      <c r="O181" s="21" t="s">
        <v>29</v>
      </c>
      <c r="P181" s="21" t="s">
        <v>36</v>
      </c>
      <c r="Q181" s="21" t="s">
        <v>1085</v>
      </c>
      <c r="R181" s="21">
        <v>1.0</v>
      </c>
      <c r="S181" s="21">
        <v>40.0</v>
      </c>
      <c r="T181" s="24">
        <f t="shared" si="1"/>
        <v>61250</v>
      </c>
      <c r="U181" s="24">
        <f t="shared" si="2"/>
        <v>1250729.288</v>
      </c>
      <c r="V181" s="24">
        <f>VLOOKUP(D181,tmp.leaf.masses.C.only!$B$1:$H$178,7,FALSE)</f>
        <v>0.01714</v>
      </c>
      <c r="W181" s="24">
        <f t="shared" si="3"/>
        <v>6.09716332</v>
      </c>
    </row>
    <row r="182">
      <c r="A182" s="21">
        <v>172.0</v>
      </c>
      <c r="B182" s="22">
        <v>41753.0</v>
      </c>
      <c r="C182" s="24"/>
      <c r="D182" s="21">
        <v>118.0</v>
      </c>
      <c r="E182" s="21" t="s">
        <v>402</v>
      </c>
      <c r="F182" s="23" t="s">
        <v>539</v>
      </c>
      <c r="G182" s="21">
        <v>10.0</v>
      </c>
      <c r="H182" s="21">
        <v>-2.0</v>
      </c>
      <c r="I182" s="21" t="s">
        <v>398</v>
      </c>
      <c r="J182" s="21" t="s">
        <v>23</v>
      </c>
      <c r="K182" s="21" t="s">
        <v>963</v>
      </c>
      <c r="L182" s="21" t="s">
        <v>400</v>
      </c>
      <c r="M182" s="21">
        <v>2.0</v>
      </c>
      <c r="N182" s="21" t="s">
        <v>36</v>
      </c>
      <c r="O182" s="21" t="s">
        <v>29</v>
      </c>
      <c r="P182" s="21" t="s">
        <v>29</v>
      </c>
      <c r="Q182" s="21" t="s">
        <v>1086</v>
      </c>
      <c r="R182" s="21">
        <v>1.0</v>
      </c>
      <c r="S182" s="21">
        <v>40.0</v>
      </c>
      <c r="T182" s="24">
        <f t="shared" si="1"/>
        <v>8750</v>
      </c>
      <c r="U182" s="24">
        <f t="shared" si="2"/>
        <v>178675.6126</v>
      </c>
      <c r="V182" s="24">
        <f>VLOOKUP(D182,tmp.leaf.masses.C.only!$B$1:$H$178,7,FALSE)</f>
        <v>0.01714</v>
      </c>
      <c r="W182" s="24">
        <f t="shared" si="3"/>
        <v>5.25206528</v>
      </c>
    </row>
    <row r="183">
      <c r="A183" s="21">
        <v>173.0</v>
      </c>
      <c r="B183" s="22">
        <v>41753.0</v>
      </c>
      <c r="C183" s="24"/>
      <c r="D183" s="21">
        <v>118.0</v>
      </c>
      <c r="E183" s="21" t="s">
        <v>28</v>
      </c>
      <c r="F183" s="23" t="s">
        <v>540</v>
      </c>
      <c r="G183" s="21">
        <v>35.0</v>
      </c>
      <c r="H183" s="21">
        <v>-3.0</v>
      </c>
      <c r="I183" s="21" t="s">
        <v>962</v>
      </c>
      <c r="J183" s="21" t="s">
        <v>455</v>
      </c>
      <c r="K183" s="21" t="s">
        <v>948</v>
      </c>
      <c r="L183" s="21" t="s">
        <v>411</v>
      </c>
      <c r="M183" s="21">
        <v>2.0</v>
      </c>
      <c r="N183" s="21" t="s">
        <v>29</v>
      </c>
      <c r="O183" s="21" t="s">
        <v>29</v>
      </c>
      <c r="P183" s="21" t="s">
        <v>29</v>
      </c>
      <c r="Q183" s="21" t="s">
        <v>940</v>
      </c>
      <c r="R183" s="21">
        <v>1.0</v>
      </c>
      <c r="S183" s="21">
        <v>40.0</v>
      </c>
      <c r="T183" s="24">
        <f t="shared" si="1"/>
        <v>306250</v>
      </c>
      <c r="U183" s="24">
        <f t="shared" si="2"/>
        <v>6253646.441</v>
      </c>
      <c r="V183" s="24">
        <f>VLOOKUP(D183,tmp.leaf.masses.C.only!$B$1:$H$178,7,FALSE)</f>
        <v>0.01714</v>
      </c>
      <c r="W183" s="24">
        <f t="shared" si="3"/>
        <v>6.796133324</v>
      </c>
    </row>
    <row r="184">
      <c r="A184" s="21">
        <v>174.0</v>
      </c>
      <c r="B184" s="22">
        <v>41753.0</v>
      </c>
      <c r="C184" s="24"/>
      <c r="D184" s="21">
        <v>118.0</v>
      </c>
      <c r="E184" s="21" t="s">
        <v>113</v>
      </c>
      <c r="F184" s="23" t="s">
        <v>541</v>
      </c>
      <c r="G184" s="21">
        <v>8.0</v>
      </c>
      <c r="H184" s="21">
        <v>-2.0</v>
      </c>
      <c r="I184" s="21" t="s">
        <v>957</v>
      </c>
      <c r="J184" s="21" t="s">
        <v>455</v>
      </c>
      <c r="K184" s="21" t="s">
        <v>948</v>
      </c>
      <c r="L184" s="21" t="s">
        <v>411</v>
      </c>
      <c r="M184" s="21">
        <v>3.0</v>
      </c>
      <c r="N184" s="21" t="s">
        <v>29</v>
      </c>
      <c r="O184" s="21" t="s">
        <v>29</v>
      </c>
      <c r="P184" s="21" t="s">
        <v>29</v>
      </c>
      <c r="Q184" s="21" t="s">
        <v>940</v>
      </c>
      <c r="R184" s="21">
        <v>1.0</v>
      </c>
      <c r="S184" s="21">
        <v>40.0</v>
      </c>
      <c r="T184" s="24">
        <f t="shared" si="1"/>
        <v>7000</v>
      </c>
      <c r="U184" s="24">
        <f t="shared" si="2"/>
        <v>142940.4901</v>
      </c>
      <c r="V184" s="24">
        <f>VLOOKUP(D184,tmp.leaf.masses.C.only!$B$1:$H$178,7,FALSE)</f>
        <v>0.01714</v>
      </c>
      <c r="W184" s="24">
        <f t="shared" si="3"/>
        <v>5.155155267</v>
      </c>
    </row>
    <row r="185">
      <c r="A185" s="21">
        <v>190.0</v>
      </c>
      <c r="B185" s="22">
        <v>41755.0</v>
      </c>
      <c r="C185" s="24"/>
      <c r="D185" s="21">
        <v>119.0</v>
      </c>
      <c r="E185" s="21" t="s">
        <v>396</v>
      </c>
      <c r="F185" s="23" t="s">
        <v>542</v>
      </c>
      <c r="G185" s="21">
        <v>94.0</v>
      </c>
      <c r="H185" s="21">
        <v>0.0</v>
      </c>
      <c r="I185" s="21" t="s">
        <v>957</v>
      </c>
      <c r="J185" s="21" t="s">
        <v>455</v>
      </c>
      <c r="K185" s="21" t="s">
        <v>400</v>
      </c>
      <c r="L185" s="21" t="s">
        <v>411</v>
      </c>
      <c r="M185" s="21">
        <v>3.0</v>
      </c>
      <c r="N185" s="21" t="s">
        <v>29</v>
      </c>
      <c r="O185" s="21" t="s">
        <v>29</v>
      </c>
      <c r="P185" s="21" t="s">
        <v>29</v>
      </c>
      <c r="Q185" s="21" t="s">
        <v>940</v>
      </c>
      <c r="R185" s="21">
        <v>1.0</v>
      </c>
      <c r="S185" s="21">
        <v>40.0</v>
      </c>
      <c r="T185" s="24">
        <f t="shared" si="1"/>
        <v>822.5</v>
      </c>
      <c r="U185" s="24">
        <f t="shared" si="2"/>
        <v>9232.681206</v>
      </c>
      <c r="V185" s="24">
        <f>VLOOKUP(D185,tmp.leaf.masses.C.only!$B$1:$H$178,7,FALSE)</f>
        <v>0.03118</v>
      </c>
      <c r="W185" s="24">
        <f t="shared" si="3"/>
        <v>3.96532784</v>
      </c>
    </row>
    <row r="186">
      <c r="A186" s="21">
        <v>191.0</v>
      </c>
      <c r="B186" s="22">
        <v>41755.0</v>
      </c>
      <c r="C186" s="24"/>
      <c r="D186" s="21">
        <v>119.0</v>
      </c>
      <c r="E186" s="21" t="s">
        <v>402</v>
      </c>
      <c r="F186" s="23" t="s">
        <v>543</v>
      </c>
      <c r="G186" s="21">
        <v>5.0</v>
      </c>
      <c r="H186" s="21">
        <v>0.0</v>
      </c>
      <c r="I186" s="43" t="s">
        <v>616</v>
      </c>
      <c r="J186" s="43" t="s">
        <v>455</v>
      </c>
      <c r="K186" s="43" t="s">
        <v>400</v>
      </c>
      <c r="L186" s="21" t="s">
        <v>411</v>
      </c>
      <c r="M186" s="21">
        <v>2.0</v>
      </c>
      <c r="N186" s="21" t="s">
        <v>29</v>
      </c>
      <c r="O186" s="21" t="s">
        <v>29</v>
      </c>
      <c r="P186" s="21" t="s">
        <v>29</v>
      </c>
      <c r="Q186" s="21" t="s">
        <v>940</v>
      </c>
      <c r="R186" s="21">
        <v>1.0</v>
      </c>
      <c r="S186" s="21">
        <v>40.0</v>
      </c>
      <c r="T186" s="24">
        <f t="shared" si="1"/>
        <v>43.75</v>
      </c>
      <c r="U186" s="24">
        <f t="shared" si="2"/>
        <v>491.1000641</v>
      </c>
      <c r="V186" s="24">
        <f>VLOOKUP(D186,tmp.leaf.masses.C.only!$B$1:$H$178,7,FALSE)</f>
        <v>0.03118</v>
      </c>
      <c r="W186" s="24">
        <f t="shared" si="3"/>
        <v>2.691169991</v>
      </c>
    </row>
    <row r="187">
      <c r="A187" s="21">
        <v>192.0</v>
      </c>
      <c r="B187" s="22">
        <v>41755.0</v>
      </c>
      <c r="C187" s="24"/>
      <c r="D187" s="21">
        <v>119.0</v>
      </c>
      <c r="E187" s="21" t="s">
        <v>28</v>
      </c>
      <c r="F187" s="23" t="s">
        <v>544</v>
      </c>
      <c r="G187" s="21">
        <v>2.0</v>
      </c>
      <c r="H187" s="21">
        <v>0.0</v>
      </c>
      <c r="I187" s="43" t="s">
        <v>1016</v>
      </c>
      <c r="J187" s="43" t="s">
        <v>455</v>
      </c>
      <c r="K187" s="43" t="s">
        <v>400</v>
      </c>
      <c r="L187" s="21" t="s">
        <v>411</v>
      </c>
      <c r="M187" s="21">
        <v>3.0</v>
      </c>
      <c r="N187" s="21" t="s">
        <v>29</v>
      </c>
      <c r="O187" s="21" t="s">
        <v>29</v>
      </c>
      <c r="P187" s="21" t="s">
        <v>29</v>
      </c>
      <c r="Q187" s="21" t="s">
        <v>940</v>
      </c>
      <c r="R187" s="21">
        <v>1.0</v>
      </c>
      <c r="S187" s="21">
        <v>40.0</v>
      </c>
      <c r="T187" s="24">
        <f t="shared" si="1"/>
        <v>17.5</v>
      </c>
      <c r="U187" s="24">
        <f t="shared" si="2"/>
        <v>196.4400257</v>
      </c>
      <c r="V187" s="24">
        <f>VLOOKUP(D187,tmp.leaf.masses.C.only!$B$1:$H$178,7,FALSE)</f>
        <v>0.03118</v>
      </c>
      <c r="W187" s="24">
        <f t="shared" si="3"/>
        <v>2.293229982</v>
      </c>
    </row>
    <row r="188">
      <c r="A188" s="21">
        <v>193.0</v>
      </c>
      <c r="B188" s="22">
        <v>41755.0</v>
      </c>
      <c r="C188" s="24"/>
      <c r="D188" s="21">
        <v>120.0</v>
      </c>
      <c r="E188" s="21" t="s">
        <v>396</v>
      </c>
      <c r="F188" s="23" t="s">
        <v>545</v>
      </c>
      <c r="G188" s="21">
        <v>3.0</v>
      </c>
      <c r="H188" s="21">
        <v>0.0</v>
      </c>
      <c r="I188" s="43" t="s">
        <v>1087</v>
      </c>
      <c r="J188" s="43" t="s">
        <v>23</v>
      </c>
      <c r="K188" s="43" t="s">
        <v>1088</v>
      </c>
      <c r="L188" s="21" t="s">
        <v>400</v>
      </c>
      <c r="M188" s="21">
        <v>3.0</v>
      </c>
      <c r="N188" s="21" t="s">
        <v>29</v>
      </c>
      <c r="O188" s="21" t="s">
        <v>36</v>
      </c>
      <c r="P188" s="21" t="s">
        <v>29</v>
      </c>
      <c r="Q188" s="21" t="s">
        <v>1089</v>
      </c>
      <c r="R188" s="21">
        <v>1.0</v>
      </c>
      <c r="S188" s="21">
        <v>40.0</v>
      </c>
      <c r="T188" s="24">
        <f t="shared" si="1"/>
        <v>26.25</v>
      </c>
      <c r="U188" s="24">
        <f t="shared" si="2"/>
        <v>499.3206522</v>
      </c>
      <c r="V188" s="24">
        <f>VLOOKUP(D188,tmp.leaf.masses.C.only!$B$1:$H$178,7,FALSE)</f>
        <v>0.0184</v>
      </c>
      <c r="W188" s="24">
        <f t="shared" si="3"/>
        <v>2.698379529</v>
      </c>
    </row>
    <row r="189">
      <c r="A189" s="21">
        <v>194.0</v>
      </c>
      <c r="B189" s="22">
        <v>41755.0</v>
      </c>
      <c r="C189" s="24"/>
      <c r="D189" s="21">
        <v>120.0</v>
      </c>
      <c r="E189" s="21" t="s">
        <v>402</v>
      </c>
      <c r="F189" s="23" t="s">
        <v>546</v>
      </c>
      <c r="G189" s="21">
        <v>53.0</v>
      </c>
      <c r="H189" s="21">
        <v>0.0</v>
      </c>
      <c r="I189" s="43" t="s">
        <v>466</v>
      </c>
      <c r="J189" s="21" t="s">
        <v>455</v>
      </c>
      <c r="K189" s="21" t="s">
        <v>948</v>
      </c>
      <c r="L189" s="21" t="s">
        <v>411</v>
      </c>
      <c r="M189" s="21">
        <v>2.0</v>
      </c>
      <c r="N189" s="21" t="s">
        <v>29</v>
      </c>
      <c r="O189" s="21" t="s">
        <v>29</v>
      </c>
      <c r="P189" s="21" t="s">
        <v>29</v>
      </c>
      <c r="Q189" s="21" t="s">
        <v>940</v>
      </c>
      <c r="R189" s="21">
        <v>1.0</v>
      </c>
      <c r="S189" s="21">
        <v>40.0</v>
      </c>
      <c r="T189" s="24">
        <f t="shared" si="1"/>
        <v>463.75</v>
      </c>
      <c r="U189" s="24">
        <f t="shared" si="2"/>
        <v>8821.331522</v>
      </c>
      <c r="V189" s="24">
        <f>VLOOKUP(D189,tmp.leaf.masses.C.only!$B$1:$H$178,7,FALSE)</f>
        <v>0.0184</v>
      </c>
      <c r="W189" s="24">
        <f t="shared" si="3"/>
        <v>3.945534144</v>
      </c>
    </row>
    <row r="190">
      <c r="A190" s="21">
        <v>195.0</v>
      </c>
      <c r="B190" s="22">
        <v>41755.0</v>
      </c>
      <c r="C190" s="24"/>
      <c r="D190" s="21">
        <v>120.0</v>
      </c>
      <c r="E190" s="21" t="s">
        <v>28</v>
      </c>
      <c r="F190" s="23" t="s">
        <v>547</v>
      </c>
      <c r="G190" s="21">
        <v>21.0</v>
      </c>
      <c r="H190" s="21">
        <v>0.0</v>
      </c>
      <c r="I190" s="21" t="s">
        <v>954</v>
      </c>
      <c r="J190" s="21" t="s">
        <v>455</v>
      </c>
      <c r="K190" s="21" t="s">
        <v>948</v>
      </c>
      <c r="L190" s="21" t="s">
        <v>411</v>
      </c>
      <c r="M190" s="21">
        <v>2.0</v>
      </c>
      <c r="N190" s="21" t="s">
        <v>29</v>
      </c>
      <c r="O190" s="21" t="s">
        <v>29</v>
      </c>
      <c r="P190" s="21" t="s">
        <v>29</v>
      </c>
      <c r="Q190" s="21" t="s">
        <v>940</v>
      </c>
      <c r="R190" s="21">
        <v>1.0</v>
      </c>
      <c r="S190" s="21">
        <v>40.0</v>
      </c>
      <c r="T190" s="24">
        <f t="shared" si="1"/>
        <v>183.75</v>
      </c>
      <c r="U190" s="24">
        <f t="shared" si="2"/>
        <v>3495.244565</v>
      </c>
      <c r="V190" s="24">
        <f>VLOOKUP(D190,tmp.leaf.masses.C.only!$B$1:$H$178,7,FALSE)</f>
        <v>0.0184</v>
      </c>
      <c r="W190" s="24">
        <f t="shared" si="3"/>
        <v>3.543477569</v>
      </c>
    </row>
    <row r="191">
      <c r="A191" s="21">
        <v>196.0</v>
      </c>
      <c r="B191" s="22">
        <v>41755.0</v>
      </c>
      <c r="C191" s="24"/>
      <c r="D191" s="21">
        <v>120.0</v>
      </c>
      <c r="E191" s="21" t="s">
        <v>113</v>
      </c>
      <c r="F191" s="23" t="s">
        <v>548</v>
      </c>
      <c r="G191" s="21">
        <v>18.0</v>
      </c>
      <c r="H191" s="21">
        <v>0.0</v>
      </c>
      <c r="I191" s="43" t="s">
        <v>616</v>
      </c>
      <c r="J191" s="21" t="s">
        <v>23</v>
      </c>
      <c r="K191" s="21" t="s">
        <v>948</v>
      </c>
      <c r="L191" s="21" t="s">
        <v>411</v>
      </c>
      <c r="M191" s="21">
        <v>2.0</v>
      </c>
      <c r="N191" s="21" t="s">
        <v>29</v>
      </c>
      <c r="O191" s="21" t="s">
        <v>29</v>
      </c>
      <c r="P191" s="21" t="s">
        <v>29</v>
      </c>
      <c r="Q191" s="21" t="s">
        <v>940</v>
      </c>
      <c r="R191" s="21">
        <v>1.0</v>
      </c>
      <c r="S191" s="21">
        <v>40.0</v>
      </c>
      <c r="T191" s="24">
        <f t="shared" si="1"/>
        <v>157.5</v>
      </c>
      <c r="U191" s="24">
        <f t="shared" si="2"/>
        <v>2995.923913</v>
      </c>
      <c r="V191" s="24">
        <f>VLOOKUP(D191,tmp.leaf.masses.C.only!$B$1:$H$178,7,FALSE)</f>
        <v>0.0184</v>
      </c>
      <c r="W191" s="24">
        <f t="shared" si="3"/>
        <v>3.476530779</v>
      </c>
    </row>
    <row r="192">
      <c r="A192" s="21">
        <v>197.0</v>
      </c>
      <c r="B192" s="22">
        <v>41755.0</v>
      </c>
      <c r="C192" s="24"/>
      <c r="D192" s="21">
        <v>120.0</v>
      </c>
      <c r="E192" s="21" t="s">
        <v>607</v>
      </c>
      <c r="F192" s="23" t="s">
        <v>549</v>
      </c>
      <c r="G192" s="21">
        <v>22.0</v>
      </c>
      <c r="H192" s="21">
        <v>0.0</v>
      </c>
      <c r="I192" s="21" t="s">
        <v>1016</v>
      </c>
      <c r="J192" s="21" t="s">
        <v>455</v>
      </c>
      <c r="K192" s="21" t="s">
        <v>948</v>
      </c>
      <c r="L192" s="21" t="s">
        <v>411</v>
      </c>
      <c r="M192" s="21">
        <v>3.0</v>
      </c>
      <c r="N192" s="21" t="s">
        <v>29</v>
      </c>
      <c r="O192" s="21" t="s">
        <v>29</v>
      </c>
      <c r="P192" s="21" t="s">
        <v>29</v>
      </c>
      <c r="Q192" s="21" t="s">
        <v>940</v>
      </c>
      <c r="R192" s="21">
        <v>1.0</v>
      </c>
      <c r="S192" s="21">
        <v>40.0</v>
      </c>
      <c r="T192" s="24">
        <f t="shared" si="1"/>
        <v>192.5</v>
      </c>
      <c r="U192" s="24">
        <f t="shared" si="2"/>
        <v>3661.684783</v>
      </c>
      <c r="V192" s="24">
        <f>VLOOKUP(D192,tmp.leaf.masses.C.only!$B$1:$H$178,7,FALSE)</f>
        <v>0.0184</v>
      </c>
      <c r="W192" s="24">
        <f t="shared" si="3"/>
        <v>3.563680955</v>
      </c>
    </row>
    <row r="193">
      <c r="A193" s="21">
        <v>201.0</v>
      </c>
      <c r="B193" s="22">
        <v>41755.0</v>
      </c>
      <c r="C193" s="24"/>
      <c r="D193" s="21">
        <v>121.0</v>
      </c>
      <c r="E193" s="21" t="s">
        <v>396</v>
      </c>
      <c r="F193" s="23" t="s">
        <v>550</v>
      </c>
      <c r="G193" s="21">
        <v>1.0</v>
      </c>
      <c r="H193" s="21">
        <v>-1.0</v>
      </c>
      <c r="I193" s="21" t="s">
        <v>957</v>
      </c>
      <c r="J193" s="21" t="s">
        <v>1090</v>
      </c>
      <c r="K193" s="21" t="s">
        <v>963</v>
      </c>
      <c r="L193" s="21" t="s">
        <v>1071</v>
      </c>
      <c r="M193" s="21">
        <v>3.0</v>
      </c>
      <c r="N193" s="21" t="s">
        <v>29</v>
      </c>
      <c r="O193" s="21" t="s">
        <v>29</v>
      </c>
      <c r="P193" s="21" t="s">
        <v>29</v>
      </c>
      <c r="Q193" s="43" t="s">
        <v>1091</v>
      </c>
      <c r="R193" s="21">
        <v>1.0</v>
      </c>
      <c r="S193" s="21">
        <v>40.0</v>
      </c>
      <c r="T193" s="24">
        <f t="shared" si="1"/>
        <v>87.5</v>
      </c>
      <c r="U193" s="24">
        <f t="shared" si="2"/>
        <v>1270.219826</v>
      </c>
      <c r="V193" s="24">
        <f>VLOOKUP(D193,tmp.leaf.masses.C.only!$B$1:$H$178,7,FALSE)</f>
        <v>0.02411</v>
      </c>
      <c r="W193" s="24">
        <f t="shared" si="3"/>
        <v>3.103878887</v>
      </c>
    </row>
    <row r="194">
      <c r="A194" s="21">
        <v>202.0</v>
      </c>
      <c r="B194" s="22">
        <v>41755.0</v>
      </c>
      <c r="C194" s="24"/>
      <c r="D194" s="21">
        <v>121.0</v>
      </c>
      <c r="E194" s="21" t="s">
        <v>402</v>
      </c>
      <c r="F194" s="23" t="s">
        <v>551</v>
      </c>
      <c r="G194" s="21">
        <v>9.0</v>
      </c>
      <c r="H194" s="21">
        <v>-1.0</v>
      </c>
      <c r="I194" s="21" t="s">
        <v>1016</v>
      </c>
      <c r="J194" s="21" t="s">
        <v>915</v>
      </c>
      <c r="K194" s="21" t="s">
        <v>963</v>
      </c>
      <c r="L194" s="21" t="s">
        <v>411</v>
      </c>
      <c r="M194" s="21">
        <v>2.0</v>
      </c>
      <c r="N194" s="21" t="s">
        <v>29</v>
      </c>
      <c r="O194" s="21" t="s">
        <v>29</v>
      </c>
      <c r="P194" s="21" t="s">
        <v>29</v>
      </c>
      <c r="Q194" s="21" t="s">
        <v>1092</v>
      </c>
      <c r="R194" s="21">
        <v>1.0</v>
      </c>
      <c r="S194" s="21">
        <v>40.0</v>
      </c>
      <c r="T194" s="24">
        <f t="shared" si="1"/>
        <v>787.5</v>
      </c>
      <c r="U194" s="24">
        <f t="shared" si="2"/>
        <v>11431.97843</v>
      </c>
      <c r="V194" s="24">
        <f>VLOOKUP(D194,tmp.leaf.masses.C.only!$B$1:$H$178,7,FALSE)</f>
        <v>0.02411</v>
      </c>
      <c r="W194" s="24">
        <f t="shared" si="3"/>
        <v>4.058121396</v>
      </c>
    </row>
    <row r="195">
      <c r="A195" s="21">
        <v>203.0</v>
      </c>
      <c r="B195" s="22">
        <v>41755.0</v>
      </c>
      <c r="C195" s="24"/>
      <c r="D195" s="21">
        <v>121.0</v>
      </c>
      <c r="E195" s="21" t="s">
        <v>28</v>
      </c>
      <c r="F195" s="23" t="s">
        <v>552</v>
      </c>
      <c r="G195" s="21">
        <v>50.0</v>
      </c>
      <c r="H195" s="21">
        <v>-1.0</v>
      </c>
      <c r="I195" s="21" t="s">
        <v>398</v>
      </c>
      <c r="J195" s="21" t="s">
        <v>915</v>
      </c>
      <c r="K195" s="21" t="s">
        <v>963</v>
      </c>
      <c r="L195" s="21" t="s">
        <v>400</v>
      </c>
      <c r="M195" s="21">
        <v>2.0</v>
      </c>
      <c r="N195" s="21" t="s">
        <v>66</v>
      </c>
      <c r="O195" s="21" t="s">
        <v>29</v>
      </c>
      <c r="P195" s="21" t="s">
        <v>29</v>
      </c>
      <c r="Q195" s="21" t="s">
        <v>940</v>
      </c>
      <c r="R195" s="21">
        <v>1.0</v>
      </c>
      <c r="S195" s="21">
        <v>40.0</v>
      </c>
      <c r="T195" s="24">
        <f t="shared" si="1"/>
        <v>4375</v>
      </c>
      <c r="U195" s="24">
        <f t="shared" si="2"/>
        <v>63510.99129</v>
      </c>
      <c r="V195" s="24">
        <f>VLOOKUP(D195,tmp.leaf.masses.C.only!$B$1:$H$178,7,FALSE)</f>
        <v>0.02411</v>
      </c>
      <c r="W195" s="24">
        <f t="shared" si="3"/>
        <v>4.802848891</v>
      </c>
    </row>
    <row r="196">
      <c r="A196" s="21">
        <v>204.0</v>
      </c>
      <c r="B196" s="22">
        <v>41755.0</v>
      </c>
      <c r="C196" s="24"/>
      <c r="D196" s="21">
        <v>121.0</v>
      </c>
      <c r="E196" s="43" t="s">
        <v>1007</v>
      </c>
      <c r="F196" s="23" t="s">
        <v>57</v>
      </c>
      <c r="G196" s="43">
        <v>109.0</v>
      </c>
      <c r="H196" s="43">
        <v>-1.0</v>
      </c>
      <c r="I196" s="45"/>
      <c r="J196" s="45"/>
      <c r="K196" s="45"/>
      <c r="L196" s="45"/>
      <c r="M196" s="43"/>
      <c r="N196" s="45"/>
      <c r="O196" s="45"/>
      <c r="P196" s="45"/>
      <c r="Q196" s="43" t="s">
        <v>1093</v>
      </c>
      <c r="R196" s="21">
        <v>0.0</v>
      </c>
      <c r="S196" s="21">
        <v>40.0</v>
      </c>
      <c r="T196" s="24">
        <f t="shared" si="1"/>
        <v>9537.5</v>
      </c>
      <c r="U196" s="24">
        <f t="shared" si="2"/>
        <v>138453.961</v>
      </c>
      <c r="V196" s="24">
        <f>VLOOKUP(D196,tmp.leaf.masses.C.only!$B$1:$H$178,7,FALSE)</f>
        <v>0.02411</v>
      </c>
      <c r="W196" s="24">
        <f t="shared" si="3"/>
        <v>5.141305385</v>
      </c>
    </row>
    <row r="197">
      <c r="A197" s="21">
        <v>180.0</v>
      </c>
      <c r="B197" s="22">
        <v>41755.0</v>
      </c>
      <c r="C197" s="24"/>
      <c r="D197" s="21">
        <v>122.0</v>
      </c>
      <c r="E197" s="21" t="s">
        <v>396</v>
      </c>
      <c r="F197" s="23" t="s">
        <v>553</v>
      </c>
      <c r="G197" s="21">
        <v>10.0</v>
      </c>
      <c r="H197" s="21">
        <v>-1.0</v>
      </c>
      <c r="I197" s="21" t="s">
        <v>398</v>
      </c>
      <c r="J197" s="21" t="s">
        <v>1050</v>
      </c>
      <c r="K197" s="21" t="s">
        <v>1058</v>
      </c>
      <c r="L197" s="21" t="s">
        <v>932</v>
      </c>
      <c r="M197" s="21">
        <v>2.5</v>
      </c>
      <c r="N197" s="21" t="s">
        <v>36</v>
      </c>
      <c r="O197" s="21" t="s">
        <v>66</v>
      </c>
      <c r="P197" s="21" t="s">
        <v>36</v>
      </c>
      <c r="Q197" s="21" t="s">
        <v>1095</v>
      </c>
      <c r="R197" s="21">
        <v>1.0</v>
      </c>
      <c r="S197" s="21">
        <v>40.0</v>
      </c>
      <c r="T197" s="24">
        <f t="shared" si="1"/>
        <v>875</v>
      </c>
      <c r="U197" s="24">
        <f t="shared" si="2"/>
        <v>10325.35401</v>
      </c>
      <c r="V197" s="24">
        <f>VLOOKUP(D197,tmp.leaf.masses.C.only!$B$1:$H$178,7,FALSE)</f>
        <v>0.02966</v>
      </c>
      <c r="W197" s="24">
        <f t="shared" si="3"/>
        <v>4.013904951</v>
      </c>
    </row>
    <row r="198">
      <c r="A198" s="21">
        <v>181.0</v>
      </c>
      <c r="B198" s="22">
        <v>41755.0</v>
      </c>
      <c r="C198" s="24"/>
      <c r="D198" s="21">
        <v>122.0</v>
      </c>
      <c r="E198" s="21" t="s">
        <v>402</v>
      </c>
      <c r="F198" s="23" t="s">
        <v>554</v>
      </c>
      <c r="G198" s="21">
        <v>5.0</v>
      </c>
      <c r="H198" s="21">
        <v>-2.0</v>
      </c>
      <c r="I198" s="21" t="s">
        <v>398</v>
      </c>
      <c r="J198" s="21" t="s">
        <v>1050</v>
      </c>
      <c r="K198" s="21" t="s">
        <v>963</v>
      </c>
      <c r="L198" s="21" t="s">
        <v>400</v>
      </c>
      <c r="M198" s="21">
        <v>2.0</v>
      </c>
      <c r="N198" s="21" t="s">
        <v>36</v>
      </c>
      <c r="O198" s="21" t="s">
        <v>29</v>
      </c>
      <c r="P198" s="21" t="s">
        <v>29</v>
      </c>
      <c r="Q198" s="21" t="s">
        <v>940</v>
      </c>
      <c r="R198" s="21">
        <v>1.0</v>
      </c>
      <c r="S198" s="21">
        <v>40.0</v>
      </c>
      <c r="T198" s="24">
        <f t="shared" si="1"/>
        <v>4375</v>
      </c>
      <c r="U198" s="24">
        <f t="shared" si="2"/>
        <v>51626.77006</v>
      </c>
      <c r="V198" s="24">
        <f>VLOOKUP(D198,tmp.leaf.masses.C.only!$B$1:$H$178,7,FALSE)</f>
        <v>0.02966</v>
      </c>
      <c r="W198" s="24">
        <f t="shared" si="3"/>
        <v>4.712874955</v>
      </c>
    </row>
    <row r="199">
      <c r="A199" s="21">
        <v>182.0</v>
      </c>
      <c r="B199" s="22">
        <v>41755.0</v>
      </c>
      <c r="C199" s="24"/>
      <c r="D199" s="21">
        <v>122.0</v>
      </c>
      <c r="E199" s="21" t="s">
        <v>28</v>
      </c>
      <c r="F199" s="23" t="s">
        <v>555</v>
      </c>
      <c r="G199" s="21">
        <v>19.0</v>
      </c>
      <c r="H199" s="21">
        <v>-2.0</v>
      </c>
      <c r="I199" s="21" t="s">
        <v>957</v>
      </c>
      <c r="J199" s="21" t="s">
        <v>455</v>
      </c>
      <c r="K199" s="21" t="s">
        <v>948</v>
      </c>
      <c r="L199" s="21" t="s">
        <v>411</v>
      </c>
      <c r="M199" s="21">
        <v>3.0</v>
      </c>
      <c r="N199" s="21" t="s">
        <v>29</v>
      </c>
      <c r="O199" s="21" t="s">
        <v>29</v>
      </c>
      <c r="P199" s="21" t="s">
        <v>29</v>
      </c>
      <c r="Q199" s="21" t="s">
        <v>940</v>
      </c>
      <c r="R199" s="21">
        <v>1.0</v>
      </c>
      <c r="S199" s="21">
        <v>40.0</v>
      </c>
      <c r="T199" s="24">
        <f t="shared" si="1"/>
        <v>16625</v>
      </c>
      <c r="U199" s="24">
        <f t="shared" si="2"/>
        <v>196181.7262</v>
      </c>
      <c r="V199" s="24">
        <f>VLOOKUP(D199,tmp.leaf.masses.C.only!$B$1:$H$178,7,FALSE)</f>
        <v>0.02966</v>
      </c>
      <c r="W199" s="24">
        <f t="shared" si="3"/>
        <v>5.292658552</v>
      </c>
    </row>
    <row r="200">
      <c r="A200" s="21">
        <v>183.0</v>
      </c>
      <c r="B200" s="22">
        <v>41755.0</v>
      </c>
      <c r="C200" s="24"/>
      <c r="D200" s="21">
        <v>122.0</v>
      </c>
      <c r="E200" s="21" t="s">
        <v>113</v>
      </c>
      <c r="F200" s="23" t="s">
        <v>556</v>
      </c>
      <c r="G200" s="21">
        <v>12.0</v>
      </c>
      <c r="H200" s="21">
        <v>-2.0</v>
      </c>
      <c r="I200" s="21" t="s">
        <v>1016</v>
      </c>
      <c r="J200" s="21" t="s">
        <v>455</v>
      </c>
      <c r="K200" s="21" t="s">
        <v>948</v>
      </c>
      <c r="L200" s="21" t="s">
        <v>411</v>
      </c>
      <c r="M200" s="21">
        <v>3.0</v>
      </c>
      <c r="N200" s="21" t="s">
        <v>29</v>
      </c>
      <c r="O200" s="21" t="s">
        <v>29</v>
      </c>
      <c r="P200" s="21" t="s">
        <v>29</v>
      </c>
      <c r="Q200" s="21" t="s">
        <v>940</v>
      </c>
      <c r="R200" s="21">
        <v>1.0</v>
      </c>
      <c r="S200" s="21">
        <v>40.0</v>
      </c>
      <c r="T200" s="24">
        <f t="shared" si="1"/>
        <v>10500</v>
      </c>
      <c r="U200" s="24">
        <f t="shared" si="2"/>
        <v>123904.2481</v>
      </c>
      <c r="V200" s="24">
        <f>VLOOKUP(D200,tmp.leaf.masses.C.only!$B$1:$H$178,7,FALSE)</f>
        <v>0.02966</v>
      </c>
      <c r="W200" s="24">
        <f t="shared" si="3"/>
        <v>5.093086197</v>
      </c>
    </row>
    <row r="201">
      <c r="A201" s="21">
        <v>184.0</v>
      </c>
      <c r="B201" s="22">
        <v>41755.0</v>
      </c>
      <c r="C201" s="24"/>
      <c r="D201" s="21">
        <v>122.0</v>
      </c>
      <c r="E201" s="43" t="s">
        <v>607</v>
      </c>
      <c r="F201" s="23" t="s">
        <v>557</v>
      </c>
      <c r="G201" s="43">
        <v>11.0</v>
      </c>
      <c r="H201" s="43">
        <v>-2.0</v>
      </c>
      <c r="I201" s="43" t="s">
        <v>954</v>
      </c>
      <c r="J201" s="43" t="s">
        <v>455</v>
      </c>
      <c r="K201" s="43" t="s">
        <v>948</v>
      </c>
      <c r="L201" s="43" t="s">
        <v>411</v>
      </c>
      <c r="M201" s="43">
        <v>2.0</v>
      </c>
      <c r="N201" s="43" t="s">
        <v>29</v>
      </c>
      <c r="O201" s="43" t="s">
        <v>29</v>
      </c>
      <c r="P201" s="43" t="s">
        <v>29</v>
      </c>
      <c r="Q201" s="43" t="s">
        <v>940</v>
      </c>
      <c r="R201" s="21">
        <v>1.0</v>
      </c>
      <c r="S201" s="21">
        <v>40.0</v>
      </c>
      <c r="T201" s="24">
        <f t="shared" si="1"/>
        <v>9625</v>
      </c>
      <c r="U201" s="24">
        <f t="shared" si="2"/>
        <v>113578.8941</v>
      </c>
      <c r="V201" s="24">
        <f>VLOOKUP(D201,tmp.leaf.masses.C.only!$B$1:$H$178,7,FALSE)</f>
        <v>0.02966</v>
      </c>
      <c r="W201" s="24">
        <f t="shared" si="3"/>
        <v>5.055297636</v>
      </c>
    </row>
    <row r="202">
      <c r="A202" s="21">
        <v>185.0</v>
      </c>
      <c r="B202" s="22">
        <v>41755.0</v>
      </c>
      <c r="C202" s="24"/>
      <c r="D202" s="21">
        <v>122.0</v>
      </c>
      <c r="E202" s="43" t="s">
        <v>1007</v>
      </c>
      <c r="F202" s="23" t="s">
        <v>57</v>
      </c>
      <c r="G202" s="43">
        <v>20.0</v>
      </c>
      <c r="H202" s="43">
        <v>-2.0</v>
      </c>
      <c r="I202" s="43" t="s">
        <v>1252</v>
      </c>
      <c r="J202" s="43" t="s">
        <v>409</v>
      </c>
      <c r="K202" s="43" t="s">
        <v>948</v>
      </c>
      <c r="L202" s="43" t="s">
        <v>411</v>
      </c>
      <c r="M202" s="43">
        <v>2.5</v>
      </c>
      <c r="N202" s="43" t="s">
        <v>29</v>
      </c>
      <c r="O202" s="43" t="s">
        <v>29</v>
      </c>
      <c r="P202" s="43" t="s">
        <v>29</v>
      </c>
      <c r="Q202" s="43" t="s">
        <v>1256</v>
      </c>
      <c r="R202" s="21">
        <v>0.0</v>
      </c>
      <c r="S202" s="21">
        <v>40.0</v>
      </c>
      <c r="T202" s="24">
        <f t="shared" si="1"/>
        <v>17500</v>
      </c>
      <c r="U202" s="24">
        <f t="shared" si="2"/>
        <v>206507.0802</v>
      </c>
      <c r="V202" s="24">
        <f>VLOOKUP(D202,tmp.leaf.masses.C.only!$B$1:$H$178,7,FALSE)</f>
        <v>0.02966</v>
      </c>
      <c r="W202" s="24">
        <f t="shared" si="3"/>
        <v>5.314934946</v>
      </c>
    </row>
    <row r="203">
      <c r="A203" s="21">
        <v>205.0</v>
      </c>
      <c r="B203" s="22">
        <v>41791.0</v>
      </c>
      <c r="C203" s="24"/>
      <c r="D203" s="21">
        <v>123.0</v>
      </c>
      <c r="E203" s="21" t="s">
        <v>396</v>
      </c>
      <c r="F203" s="23" t="s">
        <v>558</v>
      </c>
      <c r="G203" s="21">
        <v>6.0</v>
      </c>
      <c r="H203" s="21">
        <v>0.0</v>
      </c>
      <c r="I203" s="21" t="s">
        <v>398</v>
      </c>
      <c r="J203" s="21" t="s">
        <v>915</v>
      </c>
      <c r="K203" s="21" t="s">
        <v>963</v>
      </c>
      <c r="L203" s="21" t="s">
        <v>400</v>
      </c>
      <c r="M203" s="21">
        <v>2.0</v>
      </c>
      <c r="N203" s="21" t="s">
        <v>36</v>
      </c>
      <c r="O203" s="21" t="s">
        <v>29</v>
      </c>
      <c r="P203" s="21" t="s">
        <v>29</v>
      </c>
      <c r="Q203" s="21" t="s">
        <v>1301</v>
      </c>
      <c r="R203" s="21">
        <v>1.0</v>
      </c>
      <c r="S203" s="21">
        <v>40.0</v>
      </c>
      <c r="T203" s="24">
        <f t="shared" si="1"/>
        <v>52.5</v>
      </c>
      <c r="U203" s="24">
        <f t="shared" si="2"/>
        <v>631.443299</v>
      </c>
      <c r="V203" s="24">
        <f>VLOOKUP(D203,tmp.leaf.masses.C.only!$B$1:$H$178,7,FALSE)</f>
        <v>0.0291</v>
      </c>
      <c r="W203" s="24">
        <f t="shared" si="3"/>
        <v>2.800334359</v>
      </c>
    </row>
    <row r="204">
      <c r="A204" s="21">
        <v>206.0</v>
      </c>
      <c r="B204" s="22">
        <v>41791.0</v>
      </c>
      <c r="C204" s="24"/>
      <c r="D204" s="21">
        <v>123.0</v>
      </c>
      <c r="E204" s="21" t="s">
        <v>402</v>
      </c>
      <c r="F204" s="23" t="s">
        <v>559</v>
      </c>
      <c r="G204" s="21">
        <v>9.0</v>
      </c>
      <c r="H204" s="21">
        <v>0.0</v>
      </c>
      <c r="I204" s="21" t="s">
        <v>957</v>
      </c>
      <c r="J204" s="21" t="s">
        <v>455</v>
      </c>
      <c r="K204" s="21" t="s">
        <v>948</v>
      </c>
      <c r="L204" s="21" t="s">
        <v>411</v>
      </c>
      <c r="M204" s="21">
        <v>3.0</v>
      </c>
      <c r="N204" s="21" t="s">
        <v>29</v>
      </c>
      <c r="O204" s="21" t="s">
        <v>29</v>
      </c>
      <c r="P204" s="21" t="s">
        <v>29</v>
      </c>
      <c r="Q204" s="21" t="s">
        <v>940</v>
      </c>
      <c r="R204" s="21">
        <v>1.0</v>
      </c>
      <c r="S204" s="21">
        <v>40.0</v>
      </c>
      <c r="T204" s="24">
        <f t="shared" si="1"/>
        <v>78.75</v>
      </c>
      <c r="U204" s="24">
        <f t="shared" si="2"/>
        <v>947.1649485</v>
      </c>
      <c r="V204" s="24">
        <f>VLOOKUP(D204,tmp.leaf.masses.C.only!$B$1:$H$178,7,FALSE)</f>
        <v>0.0291</v>
      </c>
      <c r="W204" s="24">
        <f t="shared" si="3"/>
        <v>2.976425618</v>
      </c>
    </row>
    <row r="205">
      <c r="A205" s="21">
        <v>207.0</v>
      </c>
      <c r="B205" s="22">
        <v>41791.0</v>
      </c>
      <c r="C205" s="24"/>
      <c r="D205" s="21">
        <v>123.0</v>
      </c>
      <c r="E205" s="21" t="s">
        <v>28</v>
      </c>
      <c r="F205" s="23" t="s">
        <v>560</v>
      </c>
      <c r="G205" s="21">
        <v>3.0</v>
      </c>
      <c r="H205" s="21">
        <v>0.0</v>
      </c>
      <c r="I205" s="21" t="s">
        <v>954</v>
      </c>
      <c r="J205" s="21" t="s">
        <v>455</v>
      </c>
      <c r="K205" s="21" t="s">
        <v>948</v>
      </c>
      <c r="L205" s="21" t="s">
        <v>411</v>
      </c>
      <c r="M205" s="21">
        <v>3.0</v>
      </c>
      <c r="N205" s="21" t="s">
        <v>29</v>
      </c>
      <c r="O205" s="21" t="s">
        <v>29</v>
      </c>
      <c r="P205" s="21" t="s">
        <v>29</v>
      </c>
      <c r="Q205" s="21" t="s">
        <v>940</v>
      </c>
      <c r="R205" s="21">
        <v>1.0</v>
      </c>
      <c r="S205" s="21">
        <v>40.0</v>
      </c>
      <c r="T205" s="24">
        <f t="shared" si="1"/>
        <v>26.25</v>
      </c>
      <c r="U205" s="24">
        <f t="shared" si="2"/>
        <v>315.7216495</v>
      </c>
      <c r="V205" s="24">
        <f>VLOOKUP(D205,tmp.leaf.masses.C.only!$B$1:$H$178,7,FALSE)</f>
        <v>0.0291</v>
      </c>
      <c r="W205" s="24">
        <f t="shared" si="3"/>
        <v>2.499304363</v>
      </c>
    </row>
    <row r="206">
      <c r="A206" s="21">
        <v>208.0</v>
      </c>
      <c r="B206" s="22">
        <v>41791.0</v>
      </c>
      <c r="C206" s="24"/>
      <c r="D206" s="21">
        <v>124.0</v>
      </c>
      <c r="E206" s="21" t="s">
        <v>396</v>
      </c>
      <c r="F206" s="23" t="s">
        <v>561</v>
      </c>
      <c r="G206" s="21">
        <v>4.0</v>
      </c>
      <c r="H206" s="21">
        <v>-1.0</v>
      </c>
      <c r="I206" s="21" t="s">
        <v>398</v>
      </c>
      <c r="J206" s="21" t="s">
        <v>915</v>
      </c>
      <c r="K206" s="21" t="s">
        <v>963</v>
      </c>
      <c r="L206" s="21" t="s">
        <v>1330</v>
      </c>
      <c r="M206" s="21">
        <v>2.0</v>
      </c>
      <c r="N206" s="21" t="s">
        <v>29</v>
      </c>
      <c r="O206" s="21" t="s">
        <v>29</v>
      </c>
      <c r="P206" s="21" t="s">
        <v>29</v>
      </c>
      <c r="Q206" s="21" t="s">
        <v>940</v>
      </c>
      <c r="R206" s="21">
        <v>1.0</v>
      </c>
      <c r="S206" s="21">
        <v>40.0</v>
      </c>
      <c r="T206" s="24">
        <f t="shared" si="1"/>
        <v>350</v>
      </c>
      <c r="U206" s="24">
        <f t="shared" si="2"/>
        <v>5949.490044</v>
      </c>
      <c r="V206" s="24">
        <f>VLOOKUP(D206,tmp.leaf.masses.C.only!$B$1:$H$178,7,FALSE)</f>
        <v>0.02059</v>
      </c>
      <c r="W206" s="24">
        <f t="shared" si="3"/>
        <v>3.774479742</v>
      </c>
    </row>
    <row r="207">
      <c r="A207" s="21">
        <v>209.0</v>
      </c>
      <c r="B207" s="22">
        <v>41791.0</v>
      </c>
      <c r="C207" s="24"/>
      <c r="D207" s="21">
        <v>124.0</v>
      </c>
      <c r="E207" s="21" t="s">
        <v>402</v>
      </c>
      <c r="F207" s="23" t="s">
        <v>562</v>
      </c>
      <c r="G207" s="21">
        <v>8.0</v>
      </c>
      <c r="H207" s="21">
        <v>-2.0</v>
      </c>
      <c r="I207" s="21" t="s">
        <v>419</v>
      </c>
      <c r="J207" s="35"/>
      <c r="K207" s="21" t="s">
        <v>1023</v>
      </c>
      <c r="L207" s="21" t="s">
        <v>400</v>
      </c>
      <c r="M207" s="21">
        <v>2.0</v>
      </c>
      <c r="N207" s="21" t="s">
        <v>29</v>
      </c>
      <c r="O207" s="21" t="s">
        <v>36</v>
      </c>
      <c r="P207" s="21" t="s">
        <v>29</v>
      </c>
      <c r="Q207" s="43" t="s">
        <v>1339</v>
      </c>
      <c r="R207" s="21">
        <v>1.0</v>
      </c>
      <c r="S207" s="21">
        <v>40.0</v>
      </c>
      <c r="T207" s="24">
        <f t="shared" si="1"/>
        <v>7000</v>
      </c>
      <c r="U207" s="24">
        <f t="shared" si="2"/>
        <v>118989.8009</v>
      </c>
      <c r="V207" s="24">
        <f>VLOOKUP(D207,tmp.leaf.masses.C.only!$B$1:$H$178,7,FALSE)</f>
        <v>0.02059</v>
      </c>
      <c r="W207" s="24">
        <f t="shared" si="3"/>
        <v>5.075509738</v>
      </c>
    </row>
    <row r="208">
      <c r="A208" s="21">
        <v>210.0</v>
      </c>
      <c r="B208" s="22">
        <v>41791.0</v>
      </c>
      <c r="C208" s="24"/>
      <c r="D208" s="21">
        <v>124.0</v>
      </c>
      <c r="E208" s="21" t="s">
        <v>28</v>
      </c>
      <c r="F208" s="23" t="s">
        <v>563</v>
      </c>
      <c r="G208" s="21">
        <v>34.0</v>
      </c>
      <c r="H208" s="21">
        <v>-2.0</v>
      </c>
      <c r="I208" s="21" t="s">
        <v>419</v>
      </c>
      <c r="J208" s="21" t="s">
        <v>455</v>
      </c>
      <c r="K208" s="21" t="s">
        <v>948</v>
      </c>
      <c r="L208" s="21" t="s">
        <v>400</v>
      </c>
      <c r="M208" s="21">
        <v>2.0</v>
      </c>
      <c r="N208" s="21" t="s">
        <v>29</v>
      </c>
      <c r="O208" s="21" t="s">
        <v>29</v>
      </c>
      <c r="P208" s="21" t="s">
        <v>29</v>
      </c>
      <c r="Q208" s="21" t="s">
        <v>940</v>
      </c>
      <c r="R208" s="21">
        <v>1.0</v>
      </c>
      <c r="S208" s="21">
        <v>40.0</v>
      </c>
      <c r="T208" s="24">
        <f t="shared" si="1"/>
        <v>29750</v>
      </c>
      <c r="U208" s="24">
        <f t="shared" si="2"/>
        <v>505706.6537</v>
      </c>
      <c r="V208" s="24">
        <f>VLOOKUP(D208,tmp.leaf.masses.C.only!$B$1:$H$178,7,FALSE)</f>
        <v>0.02059</v>
      </c>
      <c r="W208" s="24">
        <f t="shared" si="3"/>
        <v>5.703898668</v>
      </c>
    </row>
    <row r="209">
      <c r="A209" s="21">
        <v>211.0</v>
      </c>
      <c r="B209" s="22">
        <v>41791.0</v>
      </c>
      <c r="C209" s="24"/>
      <c r="D209" s="21">
        <v>124.0</v>
      </c>
      <c r="E209" s="21" t="s">
        <v>113</v>
      </c>
      <c r="F209" s="23" t="s">
        <v>564</v>
      </c>
      <c r="G209" s="21">
        <v>7.0</v>
      </c>
      <c r="H209" s="21">
        <v>-2.0</v>
      </c>
      <c r="I209" s="21" t="s">
        <v>954</v>
      </c>
      <c r="J209" s="21" t="s">
        <v>455</v>
      </c>
      <c r="K209" s="21" t="s">
        <v>948</v>
      </c>
      <c r="L209" s="21" t="s">
        <v>411</v>
      </c>
      <c r="M209" s="21">
        <v>3.0</v>
      </c>
      <c r="N209" s="21" t="s">
        <v>29</v>
      </c>
      <c r="O209" s="21" t="s">
        <v>29</v>
      </c>
      <c r="P209" s="21" t="s">
        <v>29</v>
      </c>
      <c r="Q209" s="21" t="s">
        <v>940</v>
      </c>
      <c r="R209" s="21">
        <v>1.0</v>
      </c>
      <c r="S209" s="21">
        <v>40.0</v>
      </c>
      <c r="T209" s="24">
        <f t="shared" si="1"/>
        <v>6125</v>
      </c>
      <c r="U209" s="24">
        <f t="shared" si="2"/>
        <v>104116.0758</v>
      </c>
      <c r="V209" s="24">
        <f>VLOOKUP(D209,tmp.leaf.masses.C.only!$B$1:$H$178,7,FALSE)</f>
        <v>0.02059</v>
      </c>
      <c r="W209" s="24">
        <f t="shared" si="3"/>
        <v>5.017517791</v>
      </c>
    </row>
    <row r="210">
      <c r="A210" s="21">
        <v>212.0</v>
      </c>
      <c r="B210" s="22">
        <v>41791.0</v>
      </c>
      <c r="C210" s="24"/>
      <c r="D210" s="21">
        <v>124.0</v>
      </c>
      <c r="E210" s="21" t="s">
        <v>607</v>
      </c>
      <c r="F210" s="23" t="s">
        <v>565</v>
      </c>
      <c r="G210" s="21">
        <v>14.0</v>
      </c>
      <c r="H210" s="21">
        <v>-1.0</v>
      </c>
      <c r="I210" s="21" t="s">
        <v>957</v>
      </c>
      <c r="J210" s="21" t="s">
        <v>455</v>
      </c>
      <c r="K210" s="21" t="s">
        <v>948</v>
      </c>
      <c r="L210" s="21" t="s">
        <v>411</v>
      </c>
      <c r="M210" s="21">
        <v>3.0</v>
      </c>
      <c r="N210" s="21" t="s">
        <v>29</v>
      </c>
      <c r="O210" s="21" t="s">
        <v>29</v>
      </c>
      <c r="P210" s="21" t="s">
        <v>29</v>
      </c>
      <c r="Q210" s="21" t="s">
        <v>940</v>
      </c>
      <c r="R210" s="21">
        <v>1.0</v>
      </c>
      <c r="S210" s="21">
        <v>40.0</v>
      </c>
      <c r="T210" s="24">
        <f t="shared" si="1"/>
        <v>1225</v>
      </c>
      <c r="U210" s="24">
        <f t="shared" si="2"/>
        <v>20823.21515</v>
      </c>
      <c r="V210" s="24">
        <f>VLOOKUP(D210,tmp.leaf.masses.C.only!$B$1:$H$178,7,FALSE)</f>
        <v>0.02059</v>
      </c>
      <c r="W210" s="24">
        <f t="shared" si="3"/>
        <v>4.318547786</v>
      </c>
    </row>
    <row r="211">
      <c r="A211" s="21">
        <v>213.0</v>
      </c>
      <c r="B211" s="22">
        <v>41791.0</v>
      </c>
      <c r="C211" s="24"/>
      <c r="D211" s="21">
        <v>124.0</v>
      </c>
      <c r="E211" s="21" t="s">
        <v>930</v>
      </c>
      <c r="F211" s="23" t="s">
        <v>566</v>
      </c>
      <c r="G211" s="21">
        <v>5.0</v>
      </c>
      <c r="H211" s="21">
        <v>-2.0</v>
      </c>
      <c r="I211" s="21" t="s">
        <v>419</v>
      </c>
      <c r="J211" s="21" t="s">
        <v>23</v>
      </c>
      <c r="K211" s="21" t="s">
        <v>963</v>
      </c>
      <c r="L211" s="21" t="s">
        <v>411</v>
      </c>
      <c r="M211" s="21">
        <v>2.0</v>
      </c>
      <c r="N211" s="21" t="s">
        <v>29</v>
      </c>
      <c r="O211" s="21" t="s">
        <v>29</v>
      </c>
      <c r="P211" s="21" t="s">
        <v>29</v>
      </c>
      <c r="Q211" s="21" t="s">
        <v>940</v>
      </c>
      <c r="R211" s="21">
        <v>1.0</v>
      </c>
      <c r="S211" s="21">
        <v>40.0</v>
      </c>
      <c r="T211" s="24">
        <f t="shared" si="1"/>
        <v>4375</v>
      </c>
      <c r="U211" s="24">
        <f t="shared" si="2"/>
        <v>74368.62555</v>
      </c>
      <c r="V211" s="24">
        <f>VLOOKUP(D211,tmp.leaf.masses.C.only!$B$1:$H$178,7,FALSE)</f>
        <v>0.02059</v>
      </c>
      <c r="W211" s="24">
        <f t="shared" si="3"/>
        <v>4.871389755</v>
      </c>
    </row>
    <row r="212">
      <c r="A212" s="21">
        <v>214.0</v>
      </c>
      <c r="B212" s="22">
        <v>41791.0</v>
      </c>
      <c r="C212" s="24"/>
      <c r="D212" s="21">
        <v>125.0</v>
      </c>
      <c r="E212" s="21" t="s">
        <v>396</v>
      </c>
      <c r="F212" s="23" t="s">
        <v>567</v>
      </c>
      <c r="G212" s="21">
        <v>21.0</v>
      </c>
      <c r="H212" s="21">
        <v>-1.0</v>
      </c>
      <c r="I212" s="21" t="s">
        <v>398</v>
      </c>
      <c r="J212" s="21" t="s">
        <v>915</v>
      </c>
      <c r="K212" s="21" t="s">
        <v>963</v>
      </c>
      <c r="L212" s="21" t="s">
        <v>400</v>
      </c>
      <c r="M212" s="21">
        <v>2.0</v>
      </c>
      <c r="N212" s="21" t="s">
        <v>36</v>
      </c>
      <c r="O212" s="21" t="s">
        <v>29</v>
      </c>
      <c r="P212" s="21" t="s">
        <v>29</v>
      </c>
      <c r="Q212" s="21" t="s">
        <v>1301</v>
      </c>
      <c r="R212" s="21">
        <v>1.0</v>
      </c>
      <c r="S212" s="21">
        <v>40.0</v>
      </c>
      <c r="T212" s="24">
        <f t="shared" si="1"/>
        <v>1837.5</v>
      </c>
      <c r="U212" s="24">
        <f t="shared" si="2"/>
        <v>27961.95652</v>
      </c>
      <c r="V212" s="24">
        <f>VLOOKUP(D212,tmp.leaf.masses.C.only!$B$1:$H$178,7,FALSE)</f>
        <v>0.023</v>
      </c>
      <c r="W212" s="24">
        <f t="shared" si="3"/>
        <v>4.446567556</v>
      </c>
    </row>
    <row r="213">
      <c r="A213" s="21">
        <v>215.0</v>
      </c>
      <c r="B213" s="22">
        <v>41791.0</v>
      </c>
      <c r="C213" s="24"/>
      <c r="D213" s="21">
        <v>125.0</v>
      </c>
      <c r="E213" s="21" t="s">
        <v>402</v>
      </c>
      <c r="F213" s="23" t="s">
        <v>569</v>
      </c>
      <c r="G213" s="21">
        <v>2.0</v>
      </c>
      <c r="H213" s="21">
        <v>-1.0</v>
      </c>
      <c r="I213" s="21" t="s">
        <v>954</v>
      </c>
      <c r="J213" s="21" t="s">
        <v>455</v>
      </c>
      <c r="K213" s="21" t="s">
        <v>948</v>
      </c>
      <c r="L213" s="21" t="s">
        <v>411</v>
      </c>
      <c r="M213" s="21">
        <v>2.0</v>
      </c>
      <c r="N213" s="21" t="s">
        <v>29</v>
      </c>
      <c r="O213" s="21" t="s">
        <v>29</v>
      </c>
      <c r="P213" s="21" t="s">
        <v>29</v>
      </c>
      <c r="Q213" s="43" t="s">
        <v>1384</v>
      </c>
      <c r="R213" s="21">
        <v>1.0</v>
      </c>
      <c r="S213" s="21">
        <v>40.0</v>
      </c>
      <c r="T213" s="24">
        <f t="shared" si="1"/>
        <v>175</v>
      </c>
      <c r="U213" s="24">
        <f t="shared" si="2"/>
        <v>2663.043478</v>
      </c>
      <c r="V213" s="24">
        <f>VLOOKUP(D213,tmp.leaf.masses.C.only!$B$1:$H$178,7,FALSE)</f>
        <v>0.023</v>
      </c>
      <c r="W213" s="24">
        <f t="shared" si="3"/>
        <v>3.425378257</v>
      </c>
    </row>
    <row r="214">
      <c r="A214" s="21">
        <v>216.0</v>
      </c>
      <c r="B214" s="22">
        <v>41791.0</v>
      </c>
      <c r="C214" s="24"/>
      <c r="D214" s="21">
        <v>126.0</v>
      </c>
      <c r="E214" s="21" t="s">
        <v>396</v>
      </c>
      <c r="F214" s="23" t="s">
        <v>570</v>
      </c>
      <c r="G214" s="21">
        <v>23.0</v>
      </c>
      <c r="H214" s="21">
        <v>0.0</v>
      </c>
      <c r="I214" s="21" t="s">
        <v>1391</v>
      </c>
      <c r="J214" s="21" t="s">
        <v>915</v>
      </c>
      <c r="K214" s="21" t="s">
        <v>963</v>
      </c>
      <c r="L214" s="21" t="s">
        <v>400</v>
      </c>
      <c r="M214" s="21">
        <v>2.0</v>
      </c>
      <c r="N214" s="21" t="s">
        <v>36</v>
      </c>
      <c r="O214" s="21" t="s">
        <v>29</v>
      </c>
      <c r="P214" s="21" t="s">
        <v>29</v>
      </c>
      <c r="Q214" s="21" t="s">
        <v>940</v>
      </c>
      <c r="R214" s="21">
        <v>1.0</v>
      </c>
      <c r="S214" s="21">
        <v>40.0</v>
      </c>
      <c r="T214" s="24">
        <f t="shared" si="1"/>
        <v>201.25</v>
      </c>
      <c r="U214" s="24">
        <f t="shared" si="2"/>
        <v>3876.582278</v>
      </c>
      <c r="V214" s="24">
        <f>VLOOKUP(D214,tmp.leaf.masses.C.only!$B$1:$H$178,7,FALSE)</f>
        <v>0.01817</v>
      </c>
      <c r="W214" s="24">
        <f t="shared" si="3"/>
        <v>3.588449006</v>
      </c>
    </row>
    <row r="215">
      <c r="A215" s="21">
        <v>217.0</v>
      </c>
      <c r="B215" s="22">
        <v>41791.0</v>
      </c>
      <c r="C215" s="24"/>
      <c r="D215" s="21">
        <v>126.0</v>
      </c>
      <c r="E215" s="21" t="s">
        <v>402</v>
      </c>
      <c r="F215" s="23" t="s">
        <v>571</v>
      </c>
      <c r="G215" s="21">
        <v>37.0</v>
      </c>
      <c r="H215" s="21">
        <v>0.0</v>
      </c>
      <c r="I215" s="21" t="s">
        <v>954</v>
      </c>
      <c r="J215" s="21" t="s">
        <v>455</v>
      </c>
      <c r="K215" s="21" t="s">
        <v>948</v>
      </c>
      <c r="L215" s="21" t="s">
        <v>411</v>
      </c>
      <c r="M215" s="21">
        <v>2.0</v>
      </c>
      <c r="N215" s="21" t="s">
        <v>29</v>
      </c>
      <c r="O215" s="21" t="s">
        <v>29</v>
      </c>
      <c r="P215" s="21" t="s">
        <v>29</v>
      </c>
      <c r="Q215" s="21" t="s">
        <v>940</v>
      </c>
      <c r="R215" s="21">
        <v>1.0</v>
      </c>
      <c r="S215" s="21">
        <v>40.0</v>
      </c>
      <c r="T215" s="24">
        <f t="shared" si="1"/>
        <v>323.75</v>
      </c>
      <c r="U215" s="24">
        <f t="shared" si="2"/>
        <v>6236.241057</v>
      </c>
      <c r="V215" s="24">
        <f>VLOOKUP(D215,tmp.leaf.masses.C.only!$B$1:$H$178,7,FALSE)</f>
        <v>0.01817</v>
      </c>
      <c r="W215" s="24">
        <f t="shared" si="3"/>
        <v>3.794922894</v>
      </c>
    </row>
    <row r="216">
      <c r="A216" s="21">
        <v>218.0</v>
      </c>
      <c r="B216" s="22">
        <v>41791.0</v>
      </c>
      <c r="C216" s="24"/>
      <c r="D216" s="21">
        <v>127.0</v>
      </c>
      <c r="E216" s="21" t="s">
        <v>396</v>
      </c>
      <c r="F216" s="23" t="s">
        <v>572</v>
      </c>
      <c r="G216" s="21">
        <v>13.0</v>
      </c>
      <c r="H216" s="21">
        <v>-3.0</v>
      </c>
      <c r="I216" s="21" t="s">
        <v>398</v>
      </c>
      <c r="J216" s="21" t="s">
        <v>915</v>
      </c>
      <c r="K216" s="21" t="s">
        <v>1002</v>
      </c>
      <c r="L216" s="21" t="s">
        <v>400</v>
      </c>
      <c r="M216" s="21">
        <v>2.0</v>
      </c>
      <c r="N216" s="21" t="s">
        <v>36</v>
      </c>
      <c r="O216" s="21" t="s">
        <v>29</v>
      </c>
      <c r="P216" s="21" t="s">
        <v>29</v>
      </c>
      <c r="Q216" s="21" t="s">
        <v>940</v>
      </c>
      <c r="R216" s="21">
        <v>1.0</v>
      </c>
      <c r="S216" s="21">
        <v>40.0</v>
      </c>
      <c r="T216" s="24">
        <f t="shared" si="1"/>
        <v>113750</v>
      </c>
      <c r="U216" s="24">
        <f t="shared" si="2"/>
        <v>3053105.828</v>
      </c>
      <c r="V216" s="24">
        <f>VLOOKUP(D216,tmp.leaf.masses.C.only!$B$1:$H$178,7,FALSE)</f>
        <v>0.01304</v>
      </c>
      <c r="W216" s="24">
        <f t="shared" si="3"/>
        <v>6.484741858</v>
      </c>
    </row>
    <row r="217">
      <c r="A217" s="21">
        <v>219.0</v>
      </c>
      <c r="B217" s="22">
        <v>41791.0</v>
      </c>
      <c r="C217" s="24"/>
      <c r="D217" s="21">
        <v>127.0</v>
      </c>
      <c r="E217" s="21" t="s">
        <v>402</v>
      </c>
      <c r="F217" s="23" t="s">
        <v>573</v>
      </c>
      <c r="G217" s="21">
        <v>6.0</v>
      </c>
      <c r="H217" s="21">
        <v>-3.0</v>
      </c>
      <c r="I217" s="21" t="s">
        <v>1411</v>
      </c>
      <c r="J217" s="21" t="s">
        <v>455</v>
      </c>
      <c r="K217" s="21" t="s">
        <v>948</v>
      </c>
      <c r="L217" s="21" t="s">
        <v>411</v>
      </c>
      <c r="M217" s="21">
        <v>3.0</v>
      </c>
      <c r="N217" s="21" t="s">
        <v>29</v>
      </c>
      <c r="O217" s="21" t="s">
        <v>29</v>
      </c>
      <c r="P217" s="21" t="s">
        <v>29</v>
      </c>
      <c r="Q217" s="21" t="s">
        <v>940</v>
      </c>
      <c r="R217" s="21">
        <v>1.0</v>
      </c>
      <c r="S217" s="21">
        <v>40.0</v>
      </c>
      <c r="T217" s="24">
        <f t="shared" si="1"/>
        <v>52500</v>
      </c>
      <c r="U217" s="24">
        <f t="shared" si="2"/>
        <v>1409125.767</v>
      </c>
      <c r="V217" s="24">
        <f>VLOOKUP(D217,tmp.leaf.masses.C.only!$B$1:$H$178,7,FALSE)</f>
        <v>0.01304</v>
      </c>
      <c r="W217" s="24">
        <f t="shared" si="3"/>
        <v>6.148949756</v>
      </c>
    </row>
    <row r="218">
      <c r="A218" s="21">
        <v>220.0</v>
      </c>
      <c r="B218" s="22">
        <v>41791.0</v>
      </c>
      <c r="C218" s="24"/>
      <c r="D218" s="21">
        <v>127.0</v>
      </c>
      <c r="E218" s="21" t="s">
        <v>28</v>
      </c>
      <c r="F218" s="23" t="s">
        <v>574</v>
      </c>
      <c r="G218" s="21">
        <v>9.0</v>
      </c>
      <c r="H218" s="21">
        <v>-2.0</v>
      </c>
      <c r="I218" s="21" t="s">
        <v>957</v>
      </c>
      <c r="J218" s="21" t="s">
        <v>455</v>
      </c>
      <c r="K218" s="21" t="s">
        <v>948</v>
      </c>
      <c r="L218" s="21" t="s">
        <v>411</v>
      </c>
      <c r="M218" s="21">
        <v>3.0</v>
      </c>
      <c r="N218" s="21" t="s">
        <v>29</v>
      </c>
      <c r="O218" s="21" t="s">
        <v>29</v>
      </c>
      <c r="P218" s="21" t="s">
        <v>29</v>
      </c>
      <c r="Q218" s="21" t="s">
        <v>940</v>
      </c>
      <c r="R218" s="21">
        <v>1.0</v>
      </c>
      <c r="S218" s="21">
        <v>40.0</v>
      </c>
      <c r="T218" s="24">
        <f t="shared" si="1"/>
        <v>7875</v>
      </c>
      <c r="U218" s="24">
        <f t="shared" si="2"/>
        <v>211368.865</v>
      </c>
      <c r="V218" s="24">
        <f>VLOOKUP(D218,tmp.leaf.masses.C.only!$B$1:$H$178,7,FALSE)</f>
        <v>0.01304</v>
      </c>
      <c r="W218" s="24">
        <f t="shared" si="3"/>
        <v>5.325041015</v>
      </c>
    </row>
    <row r="219">
      <c r="A219" s="21">
        <v>221.0</v>
      </c>
      <c r="B219" s="22">
        <v>41791.0</v>
      </c>
      <c r="C219" s="24"/>
      <c r="D219" s="21">
        <v>127.0</v>
      </c>
      <c r="E219" s="21" t="s">
        <v>113</v>
      </c>
      <c r="F219" s="23" t="s">
        <v>575</v>
      </c>
      <c r="G219" s="21">
        <v>8.0</v>
      </c>
      <c r="H219" s="21">
        <v>-3.0</v>
      </c>
      <c r="I219" s="21" t="s">
        <v>1428</v>
      </c>
      <c r="J219" s="21" t="s">
        <v>455</v>
      </c>
      <c r="K219" s="21" t="s">
        <v>948</v>
      </c>
      <c r="L219" s="21" t="s">
        <v>411</v>
      </c>
      <c r="M219" s="21">
        <v>3.0</v>
      </c>
      <c r="N219" s="21" t="s">
        <v>29</v>
      </c>
      <c r="O219" s="21" t="s">
        <v>29</v>
      </c>
      <c r="P219" s="21" t="s">
        <v>29</v>
      </c>
      <c r="Q219" s="21" t="s">
        <v>940</v>
      </c>
      <c r="R219" s="21">
        <v>1.0</v>
      </c>
      <c r="S219" s="21">
        <v>40.0</v>
      </c>
      <c r="T219" s="24">
        <f t="shared" si="1"/>
        <v>70000</v>
      </c>
      <c r="U219" s="24">
        <f t="shared" si="2"/>
        <v>1878834.356</v>
      </c>
      <c r="V219" s="24">
        <f>VLOOKUP(D219,tmp.leaf.masses.C.only!$B$1:$H$178,7,FALSE)</f>
        <v>0.01304</v>
      </c>
      <c r="W219" s="24">
        <f t="shared" si="3"/>
        <v>6.273888493</v>
      </c>
    </row>
    <row r="220">
      <c r="A220" s="21">
        <v>222.0</v>
      </c>
      <c r="B220" s="22">
        <v>41791.0</v>
      </c>
      <c r="C220" s="24"/>
      <c r="D220" s="21">
        <v>127.0</v>
      </c>
      <c r="E220" s="21" t="s">
        <v>607</v>
      </c>
      <c r="F220" s="23" t="s">
        <v>576</v>
      </c>
      <c r="G220" s="21">
        <v>30.0</v>
      </c>
      <c r="H220" s="21">
        <v>-3.0</v>
      </c>
      <c r="I220" s="21" t="s">
        <v>398</v>
      </c>
      <c r="J220" s="21" t="s">
        <v>409</v>
      </c>
      <c r="K220" s="21" t="s">
        <v>948</v>
      </c>
      <c r="L220" s="21" t="s">
        <v>411</v>
      </c>
      <c r="M220" s="21">
        <v>2.0</v>
      </c>
      <c r="N220" s="21" t="s">
        <v>29</v>
      </c>
      <c r="O220" s="21" t="s">
        <v>29</v>
      </c>
      <c r="P220" s="21" t="s">
        <v>29</v>
      </c>
      <c r="Q220" s="21" t="s">
        <v>940</v>
      </c>
      <c r="R220" s="21">
        <v>1.0</v>
      </c>
      <c r="S220" s="21">
        <v>40.0</v>
      </c>
      <c r="T220" s="24">
        <f t="shared" si="1"/>
        <v>262500</v>
      </c>
      <c r="U220" s="24">
        <f t="shared" si="2"/>
        <v>7045628.834</v>
      </c>
      <c r="V220" s="24">
        <f>VLOOKUP(D220,tmp.leaf.masses.C.only!$B$1:$H$178,7,FALSE)</f>
        <v>0.01304</v>
      </c>
      <c r="W220" s="24">
        <f t="shared" si="3"/>
        <v>6.847919761</v>
      </c>
    </row>
    <row r="221">
      <c r="A221" s="21">
        <v>223.0</v>
      </c>
      <c r="B221" s="22">
        <v>41791.0</v>
      </c>
      <c r="C221" s="24"/>
      <c r="D221" s="21">
        <v>127.0</v>
      </c>
      <c r="E221" s="21" t="s">
        <v>930</v>
      </c>
      <c r="F221" s="23" t="s">
        <v>577</v>
      </c>
      <c r="G221" s="21">
        <v>4.0</v>
      </c>
      <c r="H221" s="21">
        <v>-3.0</v>
      </c>
      <c r="I221" s="21" t="s">
        <v>419</v>
      </c>
      <c r="J221" s="21" t="s">
        <v>409</v>
      </c>
      <c r="K221" s="21" t="s">
        <v>948</v>
      </c>
      <c r="L221" s="21" t="s">
        <v>411</v>
      </c>
      <c r="M221" s="21">
        <v>2.0</v>
      </c>
      <c r="N221" s="21" t="s">
        <v>29</v>
      </c>
      <c r="O221" s="21" t="s">
        <v>29</v>
      </c>
      <c r="P221" s="21" t="s">
        <v>29</v>
      </c>
      <c r="Q221" s="21" t="s">
        <v>940</v>
      </c>
      <c r="R221" s="21">
        <v>1.0</v>
      </c>
      <c r="S221" s="21">
        <v>40.0</v>
      </c>
      <c r="T221" s="24">
        <f t="shared" si="1"/>
        <v>35000</v>
      </c>
      <c r="U221" s="24">
        <f t="shared" si="2"/>
        <v>939417.1779</v>
      </c>
      <c r="V221" s="24">
        <f>VLOOKUP(D221,tmp.leaf.masses.C.only!$B$1:$H$178,7,FALSE)</f>
        <v>0.01304</v>
      </c>
      <c r="W221" s="24">
        <f t="shared" si="3"/>
        <v>5.972858497</v>
      </c>
    </row>
    <row r="222">
      <c r="A222" s="21">
        <v>224.0</v>
      </c>
      <c r="B222" s="22">
        <v>41791.0</v>
      </c>
      <c r="C222" s="24"/>
      <c r="D222" s="21">
        <v>128.0</v>
      </c>
      <c r="E222" s="21" t="s">
        <v>396</v>
      </c>
      <c r="F222" s="23" t="s">
        <v>578</v>
      </c>
      <c r="G222" s="21">
        <v>12.0</v>
      </c>
      <c r="H222" s="21">
        <v>-1.0</v>
      </c>
      <c r="I222" s="21" t="s">
        <v>398</v>
      </c>
      <c r="J222" s="21" t="s">
        <v>915</v>
      </c>
      <c r="K222" s="21" t="s">
        <v>963</v>
      </c>
      <c r="L222" s="21" t="s">
        <v>400</v>
      </c>
      <c r="M222" s="21">
        <v>2.0</v>
      </c>
      <c r="N222" s="21" t="s">
        <v>36</v>
      </c>
      <c r="O222" s="21" t="s">
        <v>66</v>
      </c>
      <c r="P222" s="21" t="s">
        <v>29</v>
      </c>
      <c r="Q222" s="21" t="s">
        <v>940</v>
      </c>
      <c r="R222" s="21">
        <v>1.0</v>
      </c>
      <c r="S222" s="21">
        <v>40.0</v>
      </c>
      <c r="T222" s="24">
        <f t="shared" si="1"/>
        <v>1050</v>
      </c>
      <c r="U222" s="24">
        <f t="shared" si="2"/>
        <v>29120.44374</v>
      </c>
      <c r="V222" s="24">
        <f>VLOOKUP(D222,tmp.leaf.masses.C.only!$B$1:$H$178,7,FALSE)</f>
        <v>0.01262</v>
      </c>
      <c r="W222" s="24">
        <f t="shared" si="3"/>
        <v>4.464197989</v>
      </c>
    </row>
    <row r="223">
      <c r="A223" s="21">
        <v>225.0</v>
      </c>
      <c r="B223" s="22">
        <v>41791.0</v>
      </c>
      <c r="C223" s="24"/>
      <c r="D223" s="21">
        <v>128.0</v>
      </c>
      <c r="E223" s="21" t="s">
        <v>402</v>
      </c>
      <c r="F223" s="23" t="s">
        <v>579</v>
      </c>
      <c r="G223" s="21">
        <v>12.0</v>
      </c>
      <c r="H223" s="21">
        <v>-1.0</v>
      </c>
      <c r="I223" s="21" t="s">
        <v>1456</v>
      </c>
      <c r="J223" s="21" t="s">
        <v>455</v>
      </c>
      <c r="K223" s="21" t="s">
        <v>948</v>
      </c>
      <c r="L223" s="21" t="s">
        <v>411</v>
      </c>
      <c r="M223" s="21">
        <v>3.0</v>
      </c>
      <c r="N223" s="21" t="s">
        <v>29</v>
      </c>
      <c r="O223" s="21" t="s">
        <v>29</v>
      </c>
      <c r="P223" s="21" t="s">
        <v>29</v>
      </c>
      <c r="Q223" s="21" t="s">
        <v>940</v>
      </c>
      <c r="R223" s="21">
        <v>1.0</v>
      </c>
      <c r="S223" s="21">
        <v>40.0</v>
      </c>
      <c r="T223" s="24">
        <f t="shared" si="1"/>
        <v>1050</v>
      </c>
      <c r="U223" s="24">
        <f t="shared" si="2"/>
        <v>29120.44374</v>
      </c>
      <c r="V223" s="24">
        <f>VLOOKUP(D223,tmp.leaf.masses.C.only!$B$1:$H$178,7,FALSE)</f>
        <v>0.01262</v>
      </c>
      <c r="W223" s="24">
        <f t="shared" si="3"/>
        <v>4.464197989</v>
      </c>
    </row>
    <row r="224">
      <c r="A224" s="21">
        <v>226.0</v>
      </c>
      <c r="B224" s="22">
        <v>41791.0</v>
      </c>
      <c r="C224" s="24"/>
      <c r="D224" s="21">
        <v>128.0</v>
      </c>
      <c r="E224" s="21" t="s">
        <v>28</v>
      </c>
      <c r="F224" s="23" t="s">
        <v>580</v>
      </c>
      <c r="G224" s="21">
        <v>2.0</v>
      </c>
      <c r="H224" s="21">
        <v>-1.0</v>
      </c>
      <c r="I224" s="21" t="s">
        <v>1464</v>
      </c>
      <c r="J224" s="21" t="s">
        <v>455</v>
      </c>
      <c r="K224" s="21" t="s">
        <v>948</v>
      </c>
      <c r="L224" s="21" t="s">
        <v>411</v>
      </c>
      <c r="M224" s="21">
        <v>2.0</v>
      </c>
      <c r="N224" s="21" t="s">
        <v>29</v>
      </c>
      <c r="O224" s="21" t="s">
        <v>29</v>
      </c>
      <c r="P224" s="21" t="s">
        <v>29</v>
      </c>
      <c r="Q224" s="21" t="s">
        <v>940</v>
      </c>
      <c r="R224" s="21">
        <v>1.0</v>
      </c>
      <c r="S224" s="21">
        <v>40.0</v>
      </c>
      <c r="T224" s="24">
        <f t="shared" si="1"/>
        <v>175</v>
      </c>
      <c r="U224" s="24">
        <f t="shared" si="2"/>
        <v>4853.40729</v>
      </c>
      <c r="V224" s="24">
        <f>VLOOKUP(D224,tmp.leaf.masses.C.only!$B$1:$H$178,7,FALSE)</f>
        <v>0.01262</v>
      </c>
      <c r="W224" s="24">
        <f t="shared" si="3"/>
        <v>3.686046738</v>
      </c>
    </row>
    <row r="225">
      <c r="A225" s="21">
        <v>227.0</v>
      </c>
      <c r="B225" s="22">
        <v>41791.0</v>
      </c>
      <c r="C225" s="24"/>
      <c r="D225" s="21">
        <v>129.0</v>
      </c>
      <c r="E225" s="21" t="s">
        <v>396</v>
      </c>
      <c r="F225" s="23" t="s">
        <v>581</v>
      </c>
      <c r="G225" s="21">
        <v>51.0</v>
      </c>
      <c r="H225" s="21">
        <v>-2.0</v>
      </c>
      <c r="I225" s="21" t="s">
        <v>1428</v>
      </c>
      <c r="J225" s="21" t="s">
        <v>23</v>
      </c>
      <c r="K225" s="21" t="s">
        <v>948</v>
      </c>
      <c r="L225" s="21" t="s">
        <v>411</v>
      </c>
      <c r="M225" s="21">
        <v>2.0</v>
      </c>
      <c r="N225" s="21" t="s">
        <v>29</v>
      </c>
      <c r="O225" s="21" t="s">
        <v>36</v>
      </c>
      <c r="P225" s="21" t="s">
        <v>29</v>
      </c>
      <c r="Q225" s="21" t="s">
        <v>1474</v>
      </c>
      <c r="R225" s="21">
        <v>1.0</v>
      </c>
      <c r="S225" s="21">
        <v>40.0</v>
      </c>
      <c r="T225" s="24">
        <f t="shared" si="1"/>
        <v>44625</v>
      </c>
      <c r="U225" s="24">
        <f t="shared" si="2"/>
        <v>957618.0258</v>
      </c>
      <c r="V225" s="24">
        <f>VLOOKUP(D225,tmp.leaf.masses.C.only!$B$1:$H$178,7,FALSE)</f>
        <v>0.01631</v>
      </c>
      <c r="W225" s="24">
        <f t="shared" si="3"/>
        <v>5.981192312</v>
      </c>
    </row>
    <row r="226">
      <c r="A226" s="21">
        <v>228.0</v>
      </c>
      <c r="B226" s="22">
        <v>41791.0</v>
      </c>
      <c r="C226" s="24"/>
      <c r="D226" s="21">
        <v>129.0</v>
      </c>
      <c r="E226" s="21" t="s">
        <v>402</v>
      </c>
      <c r="F226" s="23" t="s">
        <v>582</v>
      </c>
      <c r="G226" s="21">
        <v>47.0</v>
      </c>
      <c r="H226" s="21">
        <v>-1.0</v>
      </c>
      <c r="I226" s="21" t="s">
        <v>398</v>
      </c>
      <c r="J226" s="21" t="s">
        <v>915</v>
      </c>
      <c r="K226" s="21" t="s">
        <v>1002</v>
      </c>
      <c r="L226" s="21" t="s">
        <v>400</v>
      </c>
      <c r="M226" s="21">
        <v>2.0</v>
      </c>
      <c r="N226" s="21" t="s">
        <v>36</v>
      </c>
      <c r="O226" s="21" t="s">
        <v>29</v>
      </c>
      <c r="P226" s="21" t="s">
        <v>29</v>
      </c>
      <c r="Q226" s="21" t="s">
        <v>1301</v>
      </c>
      <c r="R226" s="21">
        <v>1.0</v>
      </c>
      <c r="S226" s="21">
        <v>40.0</v>
      </c>
      <c r="T226" s="24">
        <f t="shared" si="1"/>
        <v>4112.5</v>
      </c>
      <c r="U226" s="24">
        <f t="shared" si="2"/>
        <v>88251.07296</v>
      </c>
      <c r="V226" s="24">
        <f>VLOOKUP(D226,tmp.leaf.masses.C.only!$B$1:$H$178,7,FALSE)</f>
        <v>0.01631</v>
      </c>
      <c r="W226" s="24">
        <f t="shared" si="3"/>
        <v>4.945719994</v>
      </c>
    </row>
    <row r="227">
      <c r="A227" s="21">
        <v>229.0</v>
      </c>
      <c r="B227" s="22">
        <v>41791.0</v>
      </c>
      <c r="C227" s="24"/>
      <c r="D227" s="21">
        <v>129.0</v>
      </c>
      <c r="E227" s="21" t="s">
        <v>28</v>
      </c>
      <c r="F227" s="23" t="s">
        <v>583</v>
      </c>
      <c r="G227" s="21">
        <v>14.0</v>
      </c>
      <c r="H227" s="21">
        <v>-1.0</v>
      </c>
      <c r="I227" s="21" t="s">
        <v>1075</v>
      </c>
      <c r="J227" s="21" t="s">
        <v>23</v>
      </c>
      <c r="K227" s="21" t="s">
        <v>948</v>
      </c>
      <c r="L227" s="21" t="s">
        <v>411</v>
      </c>
      <c r="M227" s="21">
        <v>3.0</v>
      </c>
      <c r="N227" s="21" t="s">
        <v>29</v>
      </c>
      <c r="O227" s="21" t="s">
        <v>29</v>
      </c>
      <c r="P227" s="21" t="s">
        <v>29</v>
      </c>
      <c r="Q227" s="21" t="s">
        <v>1487</v>
      </c>
      <c r="R227" s="21">
        <v>1.0</v>
      </c>
      <c r="S227" s="21">
        <v>40.0</v>
      </c>
      <c r="T227" s="24">
        <f t="shared" si="1"/>
        <v>1225</v>
      </c>
      <c r="U227" s="24">
        <f t="shared" si="2"/>
        <v>26287.55365</v>
      </c>
      <c r="V227" s="24">
        <f>VLOOKUP(D227,tmp.leaf.masses.C.only!$B$1:$H$178,7,FALSE)</f>
        <v>0.01631</v>
      </c>
      <c r="W227" s="24">
        <f t="shared" si="3"/>
        <v>4.419750172</v>
      </c>
    </row>
    <row r="228">
      <c r="A228" s="21">
        <v>230.0</v>
      </c>
      <c r="B228" s="22">
        <v>41791.0</v>
      </c>
      <c r="C228" s="24"/>
      <c r="D228" s="21">
        <v>129.0</v>
      </c>
      <c r="E228" s="21" t="s">
        <v>113</v>
      </c>
      <c r="F228" s="23" t="s">
        <v>584</v>
      </c>
      <c r="G228" s="21">
        <v>3.0</v>
      </c>
      <c r="H228" s="21">
        <v>-3.0</v>
      </c>
      <c r="I228" s="21" t="s">
        <v>1428</v>
      </c>
      <c r="J228" s="21" t="s">
        <v>455</v>
      </c>
      <c r="K228" s="21" t="s">
        <v>948</v>
      </c>
      <c r="L228" s="21" t="s">
        <v>411</v>
      </c>
      <c r="M228" s="21">
        <v>3.0</v>
      </c>
      <c r="N228" s="21" t="s">
        <v>29</v>
      </c>
      <c r="O228" s="21" t="s">
        <v>29</v>
      </c>
      <c r="P228" s="21" t="s">
        <v>29</v>
      </c>
      <c r="Q228" s="21" t="s">
        <v>940</v>
      </c>
      <c r="R228" s="21">
        <v>1.0</v>
      </c>
      <c r="S228" s="21">
        <v>40.0</v>
      </c>
      <c r="T228" s="24">
        <f t="shared" si="1"/>
        <v>26250</v>
      </c>
      <c r="U228" s="24">
        <f t="shared" si="2"/>
        <v>563304.721</v>
      </c>
      <c r="V228" s="24">
        <f>VLOOKUP(D228,tmp.leaf.masses.C.only!$B$1:$H$178,7,FALSE)</f>
        <v>0.01631</v>
      </c>
      <c r="W228" s="24">
        <f t="shared" si="3"/>
        <v>5.750743391</v>
      </c>
    </row>
    <row r="229">
      <c r="A229" s="21">
        <v>231.0</v>
      </c>
      <c r="B229" s="22">
        <v>41791.0</v>
      </c>
      <c r="C229" s="24"/>
      <c r="D229" s="21">
        <v>130.0</v>
      </c>
      <c r="E229" s="21" t="s">
        <v>57</v>
      </c>
      <c r="F229" s="23" t="s">
        <v>57</v>
      </c>
      <c r="G229" s="21">
        <v>0.0</v>
      </c>
      <c r="H229" s="21">
        <v>0.0</v>
      </c>
      <c r="I229" s="21" t="s">
        <v>24</v>
      </c>
      <c r="J229" s="24"/>
      <c r="K229" s="24"/>
      <c r="L229" s="24"/>
      <c r="M229" s="24"/>
      <c r="N229" s="24"/>
      <c r="O229" s="24"/>
      <c r="P229" s="24"/>
      <c r="Q229" s="24"/>
      <c r="R229" s="21">
        <v>0.0</v>
      </c>
      <c r="S229" s="21">
        <v>40.0</v>
      </c>
      <c r="T229" s="24">
        <f t="shared" si="1"/>
        <v>0</v>
      </c>
      <c r="U229" s="24">
        <f t="shared" si="2"/>
        <v>0</v>
      </c>
      <c r="V229" s="24">
        <f>VLOOKUP(D229,tmp.leaf.masses.C.only!$B$1:$H$178,7,FALSE)</f>
        <v>0.01802</v>
      </c>
      <c r="W229" s="24" t="str">
        <f t="shared" si="3"/>
        <v>#NUM!</v>
      </c>
    </row>
    <row r="230">
      <c r="A230" s="21">
        <v>232.0</v>
      </c>
      <c r="B230" s="22">
        <v>41791.0</v>
      </c>
      <c r="C230" s="24"/>
      <c r="D230" s="21">
        <v>131.0</v>
      </c>
      <c r="E230" s="21" t="s">
        <v>396</v>
      </c>
      <c r="F230" s="23" t="s">
        <v>585</v>
      </c>
      <c r="G230" s="21">
        <v>11.0</v>
      </c>
      <c r="H230" s="21">
        <v>-1.0</v>
      </c>
      <c r="I230" s="21" t="s">
        <v>398</v>
      </c>
      <c r="J230" s="21" t="s">
        <v>915</v>
      </c>
      <c r="K230" s="21" t="s">
        <v>1002</v>
      </c>
      <c r="L230" s="21" t="s">
        <v>400</v>
      </c>
      <c r="M230" s="21">
        <v>2.0</v>
      </c>
      <c r="N230" s="21" t="s">
        <v>36</v>
      </c>
      <c r="O230" s="21" t="s">
        <v>29</v>
      </c>
      <c r="P230" s="21" t="s">
        <v>29</v>
      </c>
      <c r="Q230" s="21" t="s">
        <v>940</v>
      </c>
      <c r="R230" s="21">
        <v>1.0</v>
      </c>
      <c r="S230" s="21">
        <v>40.0</v>
      </c>
      <c r="T230" s="24">
        <f t="shared" si="1"/>
        <v>962.5</v>
      </c>
      <c r="U230" s="24">
        <f t="shared" si="2"/>
        <v>16979.58669</v>
      </c>
      <c r="V230" s="24">
        <f>VLOOKUP(D230,tmp.leaf.masses.C.only!$B$1:$H$178,7,FALSE)</f>
        <v>0.01984</v>
      </c>
      <c r="W230" s="24">
        <f t="shared" si="3"/>
        <v>4.229927115</v>
      </c>
    </row>
    <row r="231">
      <c r="A231" s="21">
        <v>233.0</v>
      </c>
      <c r="B231" s="22">
        <v>41791.0</v>
      </c>
      <c r="C231" s="24"/>
      <c r="D231" s="21">
        <v>131.0</v>
      </c>
      <c r="E231" s="21" t="s">
        <v>402</v>
      </c>
      <c r="F231" s="23" t="s">
        <v>586</v>
      </c>
      <c r="G231" s="21">
        <v>16.0</v>
      </c>
      <c r="H231" s="21">
        <v>-1.0</v>
      </c>
      <c r="I231" s="21" t="s">
        <v>1428</v>
      </c>
      <c r="J231" s="21" t="s">
        <v>455</v>
      </c>
      <c r="K231" s="21" t="s">
        <v>948</v>
      </c>
      <c r="L231" s="21" t="s">
        <v>411</v>
      </c>
      <c r="M231" s="21">
        <v>3.0</v>
      </c>
      <c r="N231" s="21" t="s">
        <v>29</v>
      </c>
      <c r="O231" s="21" t="s">
        <v>29</v>
      </c>
      <c r="P231" s="21" t="s">
        <v>29</v>
      </c>
      <c r="Q231" s="21" t="s">
        <v>940</v>
      </c>
      <c r="R231" s="21">
        <v>1.0</v>
      </c>
      <c r="S231" s="21">
        <v>40.0</v>
      </c>
      <c r="T231" s="24">
        <f t="shared" si="1"/>
        <v>1400</v>
      </c>
      <c r="U231" s="24">
        <f t="shared" si="2"/>
        <v>24697.58065</v>
      </c>
      <c r="V231" s="24">
        <f>VLOOKUP(D231,tmp.leaf.masses.C.only!$B$1:$H$178,7,FALSE)</f>
        <v>0.01984</v>
      </c>
      <c r="W231" s="24">
        <f t="shared" si="3"/>
        <v>4.392654412</v>
      </c>
    </row>
    <row r="232">
      <c r="A232" s="21">
        <v>234.0</v>
      </c>
      <c r="B232" s="22">
        <v>41791.0</v>
      </c>
      <c r="C232" s="24"/>
      <c r="D232" s="21">
        <v>131.0</v>
      </c>
      <c r="E232" s="21" t="s">
        <v>28</v>
      </c>
      <c r="F232" s="23" t="s">
        <v>587</v>
      </c>
      <c r="G232" s="21">
        <v>5.0</v>
      </c>
      <c r="H232" s="21">
        <v>-1.0</v>
      </c>
      <c r="I232" s="21" t="s">
        <v>954</v>
      </c>
      <c r="J232" s="21" t="s">
        <v>455</v>
      </c>
      <c r="K232" s="21" t="s">
        <v>948</v>
      </c>
      <c r="L232" s="21" t="s">
        <v>411</v>
      </c>
      <c r="M232" s="21">
        <v>3.0</v>
      </c>
      <c r="N232" s="21" t="s">
        <v>29</v>
      </c>
      <c r="O232" s="21" t="s">
        <v>29</v>
      </c>
      <c r="P232" s="21" t="s">
        <v>29</v>
      </c>
      <c r="Q232" s="21" t="s">
        <v>940</v>
      </c>
      <c r="R232" s="21">
        <v>1.0</v>
      </c>
      <c r="S232" s="21">
        <v>40.0</v>
      </c>
      <c r="T232" s="24">
        <f t="shared" si="1"/>
        <v>437.5</v>
      </c>
      <c r="U232" s="24">
        <f t="shared" si="2"/>
        <v>7717.993952</v>
      </c>
      <c r="V232" s="24">
        <f>VLOOKUP(D232,tmp.leaf.masses.C.only!$B$1:$H$178,7,FALSE)</f>
        <v>0.01984</v>
      </c>
      <c r="W232" s="24">
        <f t="shared" si="3"/>
        <v>3.887504434</v>
      </c>
    </row>
    <row r="233">
      <c r="A233" s="21">
        <v>235.0</v>
      </c>
      <c r="B233" s="22">
        <v>41791.0</v>
      </c>
      <c r="C233" s="24"/>
      <c r="D233" s="21">
        <v>131.0</v>
      </c>
      <c r="E233" s="21" t="s">
        <v>113</v>
      </c>
      <c r="F233" s="23" t="s">
        <v>588</v>
      </c>
      <c r="G233" s="21">
        <v>18.0</v>
      </c>
      <c r="H233" s="21">
        <v>-1.0</v>
      </c>
      <c r="I233" s="21" t="s">
        <v>398</v>
      </c>
      <c r="J233" s="21" t="s">
        <v>409</v>
      </c>
      <c r="K233" s="21" t="s">
        <v>948</v>
      </c>
      <c r="L233" s="21" t="s">
        <v>411</v>
      </c>
      <c r="M233" s="21">
        <v>1.0</v>
      </c>
      <c r="N233" s="21" t="s">
        <v>29</v>
      </c>
      <c r="O233" s="21" t="s">
        <v>29</v>
      </c>
      <c r="P233" s="21" t="s">
        <v>29</v>
      </c>
      <c r="Q233" s="43" t="s">
        <v>1518</v>
      </c>
      <c r="R233" s="21">
        <v>1.0</v>
      </c>
      <c r="S233" s="21">
        <v>40.0</v>
      </c>
      <c r="T233" s="24">
        <f t="shared" si="1"/>
        <v>1575</v>
      </c>
      <c r="U233" s="24">
        <f t="shared" si="2"/>
        <v>27784.77823</v>
      </c>
      <c r="V233" s="24">
        <f>VLOOKUP(D233,tmp.leaf.masses.C.only!$B$1:$H$178,7,FALSE)</f>
        <v>0.01984</v>
      </c>
      <c r="W233" s="24">
        <f t="shared" si="3"/>
        <v>4.443806935</v>
      </c>
    </row>
    <row r="234">
      <c r="A234" s="21">
        <v>236.0</v>
      </c>
      <c r="B234" s="22">
        <v>41791.0</v>
      </c>
      <c r="C234" s="24"/>
      <c r="D234" s="21">
        <v>132.0</v>
      </c>
      <c r="E234" s="21" t="s">
        <v>396</v>
      </c>
      <c r="F234" s="23" t="s">
        <v>589</v>
      </c>
      <c r="G234" s="21">
        <v>1.0</v>
      </c>
      <c r="H234" s="21">
        <v>-1.0</v>
      </c>
      <c r="I234" s="21" t="s">
        <v>398</v>
      </c>
      <c r="J234" s="21" t="s">
        <v>915</v>
      </c>
      <c r="K234" s="21" t="s">
        <v>963</v>
      </c>
      <c r="L234" s="21" t="s">
        <v>411</v>
      </c>
      <c r="M234" s="21">
        <v>2.0</v>
      </c>
      <c r="N234" s="21" t="s">
        <v>36</v>
      </c>
      <c r="O234" s="21" t="s">
        <v>29</v>
      </c>
      <c r="P234" s="21" t="s">
        <v>29</v>
      </c>
      <c r="Q234" s="21" t="s">
        <v>940</v>
      </c>
      <c r="R234" s="21">
        <v>1.0</v>
      </c>
      <c r="S234" s="21">
        <v>40.0</v>
      </c>
      <c r="T234" s="24">
        <f t="shared" si="1"/>
        <v>87.5</v>
      </c>
      <c r="U234" s="24">
        <f t="shared" si="2"/>
        <v>1521.361153</v>
      </c>
      <c r="V234" s="24">
        <f>VLOOKUP(D234,tmp.leaf.masses.C.only!$B$1:$H$178,7,FALSE)</f>
        <v>0.02013</v>
      </c>
      <c r="W234" s="24">
        <f t="shared" si="3"/>
        <v>3.182232322</v>
      </c>
    </row>
    <row r="235">
      <c r="A235" s="21">
        <v>237.0</v>
      </c>
      <c r="B235" s="22">
        <v>41791.0</v>
      </c>
      <c r="C235" s="24"/>
      <c r="D235" s="21">
        <v>132.0</v>
      </c>
      <c r="E235" s="21" t="s">
        <v>402</v>
      </c>
      <c r="F235" s="23" t="s">
        <v>590</v>
      </c>
      <c r="G235" s="21">
        <v>10.0</v>
      </c>
      <c r="H235" s="21">
        <v>-1.0</v>
      </c>
      <c r="I235" s="21" t="s">
        <v>398</v>
      </c>
      <c r="J235" s="21" t="s">
        <v>915</v>
      </c>
      <c r="K235" s="21" t="s">
        <v>963</v>
      </c>
      <c r="L235" s="21" t="s">
        <v>400</v>
      </c>
      <c r="M235" s="21">
        <v>2.0</v>
      </c>
      <c r="N235" s="21" t="s">
        <v>36</v>
      </c>
      <c r="O235" s="21" t="s">
        <v>29</v>
      </c>
      <c r="P235" s="21" t="s">
        <v>29</v>
      </c>
      <c r="Q235" s="21" t="s">
        <v>940</v>
      </c>
      <c r="R235" s="21">
        <v>1.0</v>
      </c>
      <c r="S235" s="21">
        <v>40.0</v>
      </c>
      <c r="T235" s="24">
        <f t="shared" si="1"/>
        <v>875</v>
      </c>
      <c r="U235" s="24">
        <f t="shared" si="2"/>
        <v>15213.61153</v>
      </c>
      <c r="V235" s="24">
        <f>VLOOKUP(D235,tmp.leaf.masses.C.only!$B$1:$H$178,7,FALSE)</f>
        <v>0.02013</v>
      </c>
      <c r="W235" s="24">
        <f t="shared" si="3"/>
        <v>4.182232322</v>
      </c>
    </row>
    <row r="236">
      <c r="A236" s="21">
        <v>238.0</v>
      </c>
      <c r="B236" s="22">
        <v>41791.0</v>
      </c>
      <c r="C236" s="24"/>
      <c r="D236" s="21">
        <v>132.0</v>
      </c>
      <c r="E236" s="21" t="s">
        <v>28</v>
      </c>
      <c r="F236" s="23" t="s">
        <v>591</v>
      </c>
      <c r="G236" s="21">
        <v>11.0</v>
      </c>
      <c r="H236" s="21">
        <v>-2.0</v>
      </c>
      <c r="I236" s="21" t="s">
        <v>1428</v>
      </c>
      <c r="J236" s="21" t="s">
        <v>23</v>
      </c>
      <c r="K236" s="21" t="s">
        <v>948</v>
      </c>
      <c r="L236" s="21" t="s">
        <v>400</v>
      </c>
      <c r="M236" s="21">
        <v>3.0</v>
      </c>
      <c r="N236" s="21" t="s">
        <v>29</v>
      </c>
      <c r="O236" s="21" t="s">
        <v>29</v>
      </c>
      <c r="P236" s="21" t="s">
        <v>29</v>
      </c>
      <c r="Q236" s="21" t="s">
        <v>940</v>
      </c>
      <c r="R236" s="21">
        <v>1.0</v>
      </c>
      <c r="S236" s="21">
        <v>40.0</v>
      </c>
      <c r="T236" s="24">
        <f t="shared" si="1"/>
        <v>9625</v>
      </c>
      <c r="U236" s="24">
        <f t="shared" si="2"/>
        <v>167349.7268</v>
      </c>
      <c r="V236" s="24">
        <f>VLOOKUP(D236,tmp.leaf.masses.C.only!$B$1:$H$178,7,FALSE)</f>
        <v>0.02013</v>
      </c>
      <c r="W236" s="24">
        <f t="shared" si="3"/>
        <v>5.223625008</v>
      </c>
    </row>
    <row r="237">
      <c r="A237" s="21">
        <v>239.0</v>
      </c>
      <c r="B237" s="22">
        <v>41791.0</v>
      </c>
      <c r="C237" s="24"/>
      <c r="D237" s="21">
        <v>132.0</v>
      </c>
      <c r="E237" s="21" t="s">
        <v>113</v>
      </c>
      <c r="F237" s="23" t="s">
        <v>592</v>
      </c>
      <c r="G237" s="21">
        <v>16.0</v>
      </c>
      <c r="H237" s="21">
        <v>-2.0</v>
      </c>
      <c r="I237" s="21" t="s">
        <v>1593</v>
      </c>
      <c r="J237" s="21" t="s">
        <v>23</v>
      </c>
      <c r="K237" s="21" t="s">
        <v>948</v>
      </c>
      <c r="L237" s="21" t="s">
        <v>411</v>
      </c>
      <c r="M237" s="21">
        <v>2.0</v>
      </c>
      <c r="N237" s="21" t="s">
        <v>29</v>
      </c>
      <c r="O237" s="21" t="s">
        <v>36</v>
      </c>
      <c r="P237" s="21" t="s">
        <v>29</v>
      </c>
      <c r="Q237" s="21" t="s">
        <v>1594</v>
      </c>
      <c r="R237" s="21">
        <v>1.0</v>
      </c>
      <c r="S237" s="21">
        <v>40.0</v>
      </c>
      <c r="T237" s="24">
        <f t="shared" si="1"/>
        <v>14000</v>
      </c>
      <c r="U237" s="24">
        <f t="shared" si="2"/>
        <v>243417.7844</v>
      </c>
      <c r="V237" s="24">
        <f>VLOOKUP(D237,tmp.leaf.masses.C.only!$B$1:$H$178,7,FALSE)</f>
        <v>0.02013</v>
      </c>
      <c r="W237" s="24">
        <f t="shared" si="3"/>
        <v>5.386352305</v>
      </c>
    </row>
    <row r="238">
      <c r="A238" s="21">
        <v>240.0</v>
      </c>
      <c r="B238" s="22">
        <v>41791.0</v>
      </c>
      <c r="C238" s="24"/>
      <c r="D238" s="21">
        <v>132.0</v>
      </c>
      <c r="E238" s="21" t="s">
        <v>607</v>
      </c>
      <c r="F238" s="23" t="s">
        <v>593</v>
      </c>
      <c r="G238" s="21">
        <v>15.0</v>
      </c>
      <c r="H238" s="21">
        <v>-2.0</v>
      </c>
      <c r="I238" s="21" t="s">
        <v>1593</v>
      </c>
      <c r="J238" s="21" t="s">
        <v>23</v>
      </c>
      <c r="K238" s="21" t="s">
        <v>948</v>
      </c>
      <c r="L238" s="21" t="s">
        <v>411</v>
      </c>
      <c r="M238" s="21">
        <v>2.0</v>
      </c>
      <c r="N238" s="21" t="s">
        <v>29</v>
      </c>
      <c r="O238" s="21" t="s">
        <v>29</v>
      </c>
      <c r="P238" s="21" t="s">
        <v>29</v>
      </c>
      <c r="Q238" s="43" t="s">
        <v>1595</v>
      </c>
      <c r="R238" s="21">
        <v>1.0</v>
      </c>
      <c r="S238" s="21">
        <v>40.0</v>
      </c>
      <c r="T238" s="24">
        <f t="shared" si="1"/>
        <v>13125</v>
      </c>
      <c r="U238" s="24">
        <f t="shared" si="2"/>
        <v>228204.1729</v>
      </c>
      <c r="V238" s="24">
        <f>VLOOKUP(D238,tmp.leaf.masses.C.only!$B$1:$H$178,7,FALSE)</f>
        <v>0.02013</v>
      </c>
      <c r="W238" s="24">
        <f t="shared" si="3"/>
        <v>5.358323582</v>
      </c>
    </row>
    <row r="239">
      <c r="A239" s="21">
        <v>241.0</v>
      </c>
      <c r="B239" s="22">
        <v>41791.0</v>
      </c>
      <c r="C239" s="24"/>
      <c r="D239" s="21">
        <v>132.0</v>
      </c>
      <c r="E239" s="21" t="s">
        <v>930</v>
      </c>
      <c r="F239" s="23" t="s">
        <v>594</v>
      </c>
      <c r="G239" s="21">
        <v>3.0</v>
      </c>
      <c r="H239" s="21">
        <v>-2.0</v>
      </c>
      <c r="I239" s="21" t="s">
        <v>954</v>
      </c>
      <c r="J239" s="21" t="s">
        <v>455</v>
      </c>
      <c r="K239" s="21" t="s">
        <v>948</v>
      </c>
      <c r="L239" s="21" t="s">
        <v>411</v>
      </c>
      <c r="M239" s="21">
        <v>3.0</v>
      </c>
      <c r="N239" s="21" t="s">
        <v>29</v>
      </c>
      <c r="O239" s="21" t="s">
        <v>29</v>
      </c>
      <c r="P239" s="21" t="s">
        <v>29</v>
      </c>
      <c r="Q239" s="21" t="s">
        <v>940</v>
      </c>
      <c r="R239" s="21">
        <v>1.0</v>
      </c>
      <c r="S239" s="21">
        <v>40.0</v>
      </c>
      <c r="T239" s="24">
        <f t="shared" si="1"/>
        <v>2625</v>
      </c>
      <c r="U239" s="24">
        <f t="shared" si="2"/>
        <v>45640.83458</v>
      </c>
      <c r="V239" s="24">
        <f>VLOOKUP(D239,tmp.leaf.masses.C.only!$B$1:$H$178,7,FALSE)</f>
        <v>0.02013</v>
      </c>
      <c r="W239" s="24">
        <f t="shared" si="3"/>
        <v>4.659353577</v>
      </c>
    </row>
    <row r="240">
      <c r="A240" s="21">
        <v>242.0</v>
      </c>
      <c r="B240" s="22">
        <v>41791.0</v>
      </c>
      <c r="C240" s="24"/>
      <c r="D240" s="21">
        <v>132.0</v>
      </c>
      <c r="E240" s="21" t="s">
        <v>1076</v>
      </c>
      <c r="F240" s="23" t="s">
        <v>595</v>
      </c>
      <c r="G240" s="21">
        <v>2.0</v>
      </c>
      <c r="H240" s="21">
        <v>-2.0</v>
      </c>
      <c r="I240" s="21" t="s">
        <v>957</v>
      </c>
      <c r="J240" s="21" t="s">
        <v>455</v>
      </c>
      <c r="K240" s="21" t="s">
        <v>948</v>
      </c>
      <c r="L240" s="21" t="s">
        <v>411</v>
      </c>
      <c r="M240" s="21">
        <v>3.0</v>
      </c>
      <c r="N240" s="21" t="s">
        <v>29</v>
      </c>
      <c r="O240" s="21" t="s">
        <v>29</v>
      </c>
      <c r="P240" s="21" t="s">
        <v>29</v>
      </c>
      <c r="Q240" s="21" t="s">
        <v>940</v>
      </c>
      <c r="R240" s="21">
        <v>1.0</v>
      </c>
      <c r="S240" s="21">
        <v>40.0</v>
      </c>
      <c r="T240" s="24">
        <f t="shared" si="1"/>
        <v>1750</v>
      </c>
      <c r="U240" s="24">
        <f t="shared" si="2"/>
        <v>30427.22305</v>
      </c>
      <c r="V240" s="24">
        <f>VLOOKUP(D240,tmp.leaf.masses.C.only!$B$1:$H$178,7,FALSE)</f>
        <v>0.02013</v>
      </c>
      <c r="W240" s="24">
        <f t="shared" si="3"/>
        <v>4.483262318</v>
      </c>
    </row>
    <row r="241">
      <c r="A241" s="21">
        <v>243.0</v>
      </c>
      <c r="B241" s="22">
        <v>41791.0</v>
      </c>
      <c r="C241" s="24"/>
      <c r="D241" s="21">
        <v>132.0</v>
      </c>
      <c r="E241" s="21" t="s">
        <v>1180</v>
      </c>
      <c r="F241" s="23" t="s">
        <v>596</v>
      </c>
      <c r="G241" s="21">
        <v>1.0</v>
      </c>
      <c r="H241" s="21">
        <v>-2.0</v>
      </c>
      <c r="I241" s="43" t="s">
        <v>1596</v>
      </c>
      <c r="J241" s="43" t="s">
        <v>455</v>
      </c>
      <c r="K241" s="43" t="s">
        <v>948</v>
      </c>
      <c r="L241" s="21" t="s">
        <v>411</v>
      </c>
      <c r="M241" s="21">
        <v>2.0</v>
      </c>
      <c r="N241" s="21" t="s">
        <v>29</v>
      </c>
      <c r="O241" s="21" t="s">
        <v>29</v>
      </c>
      <c r="P241" s="21" t="s">
        <v>29</v>
      </c>
      <c r="Q241" s="21" t="s">
        <v>940</v>
      </c>
      <c r="R241" s="21">
        <v>1.0</v>
      </c>
      <c r="S241" s="21">
        <v>40.0</v>
      </c>
      <c r="T241" s="24">
        <f t="shared" si="1"/>
        <v>875</v>
      </c>
      <c r="U241" s="24">
        <f t="shared" si="2"/>
        <v>15213.61153</v>
      </c>
      <c r="V241" s="24">
        <f>VLOOKUP(D241,tmp.leaf.masses.C.only!$B$1:$H$178,7,FALSE)</f>
        <v>0.02013</v>
      </c>
      <c r="W241" s="24">
        <f t="shared" si="3"/>
        <v>4.182232322</v>
      </c>
    </row>
    <row r="242">
      <c r="A242" s="21">
        <v>244.0</v>
      </c>
      <c r="B242" s="22">
        <v>41791.0</v>
      </c>
      <c r="C242" s="24"/>
      <c r="D242" s="21">
        <v>133.0</v>
      </c>
      <c r="E242" s="21" t="s">
        <v>396</v>
      </c>
      <c r="F242" s="23" t="s">
        <v>597</v>
      </c>
      <c r="G242" s="21">
        <v>17.0</v>
      </c>
      <c r="H242" s="21">
        <v>-1.0</v>
      </c>
      <c r="I242" s="43" t="s">
        <v>398</v>
      </c>
      <c r="J242" s="43" t="s">
        <v>915</v>
      </c>
      <c r="K242" s="43" t="s">
        <v>1002</v>
      </c>
      <c r="L242" s="21" t="s">
        <v>400</v>
      </c>
      <c r="M242" s="21">
        <v>2.0</v>
      </c>
      <c r="N242" s="21" t="s">
        <v>36</v>
      </c>
      <c r="O242" s="21" t="s">
        <v>29</v>
      </c>
      <c r="P242" s="21" t="s">
        <v>29</v>
      </c>
      <c r="Q242" s="21" t="s">
        <v>940</v>
      </c>
      <c r="R242" s="21">
        <v>1.0</v>
      </c>
      <c r="S242" s="21">
        <v>40.0</v>
      </c>
      <c r="T242" s="24">
        <f t="shared" si="1"/>
        <v>1487.5</v>
      </c>
      <c r="U242" s="24">
        <f t="shared" si="2"/>
        <v>21009.88701</v>
      </c>
      <c r="V242" s="24">
        <f>VLOOKUP(D242,tmp.leaf.masses.C.only!$B$1:$H$178,7,FALSE)</f>
        <v>0.02478</v>
      </c>
      <c r="W242" s="24">
        <f t="shared" si="3"/>
        <v>4.322423717</v>
      </c>
    </row>
    <row r="243">
      <c r="A243" s="21">
        <v>245.0</v>
      </c>
      <c r="B243" s="22">
        <v>41791.0</v>
      </c>
      <c r="C243" s="24"/>
      <c r="D243" s="21">
        <v>133.0</v>
      </c>
      <c r="E243" s="21" t="s">
        <v>402</v>
      </c>
      <c r="F243" s="23" t="s">
        <v>598</v>
      </c>
      <c r="G243" s="21">
        <v>11.0</v>
      </c>
      <c r="H243" s="21">
        <v>-1.0</v>
      </c>
      <c r="I243" s="43" t="s">
        <v>398</v>
      </c>
      <c r="J243" s="43" t="s">
        <v>23</v>
      </c>
      <c r="K243" s="43" t="s">
        <v>1597</v>
      </c>
      <c r="L243" s="21" t="s">
        <v>400</v>
      </c>
      <c r="M243" s="21">
        <v>1.0</v>
      </c>
      <c r="N243" s="21" t="s">
        <v>107</v>
      </c>
      <c r="O243" s="21" t="s">
        <v>29</v>
      </c>
      <c r="P243" s="21" t="s">
        <v>29</v>
      </c>
      <c r="Q243" s="21" t="s">
        <v>940</v>
      </c>
      <c r="R243" s="21">
        <v>1.0</v>
      </c>
      <c r="S243" s="21">
        <v>40.0</v>
      </c>
      <c r="T243" s="24">
        <f t="shared" si="1"/>
        <v>962.5</v>
      </c>
      <c r="U243" s="24">
        <f t="shared" si="2"/>
        <v>13594.63277</v>
      </c>
      <c r="V243" s="24">
        <f>VLOOKUP(D243,tmp.leaf.masses.C.only!$B$1:$H$178,7,FALSE)</f>
        <v>0.02478</v>
      </c>
      <c r="W243" s="24">
        <f t="shared" si="3"/>
        <v>4.13336748</v>
      </c>
    </row>
    <row r="244">
      <c r="A244" s="21">
        <v>246.0</v>
      </c>
      <c r="B244" s="22">
        <v>41791.0</v>
      </c>
      <c r="C244" s="24"/>
      <c r="D244" s="21">
        <v>133.0</v>
      </c>
      <c r="E244" s="21" t="s">
        <v>28</v>
      </c>
      <c r="F244" s="23" t="s">
        <v>599</v>
      </c>
      <c r="G244" s="21">
        <v>3.0</v>
      </c>
      <c r="H244" s="21">
        <v>-2.0</v>
      </c>
      <c r="I244" s="21" t="s">
        <v>957</v>
      </c>
      <c r="J244" s="21" t="s">
        <v>455</v>
      </c>
      <c r="K244" s="21" t="s">
        <v>948</v>
      </c>
      <c r="L244" s="21" t="s">
        <v>411</v>
      </c>
      <c r="M244" s="21">
        <v>3.0</v>
      </c>
      <c r="N244" s="21" t="s">
        <v>29</v>
      </c>
      <c r="O244" s="21" t="s">
        <v>29</v>
      </c>
      <c r="P244" s="21" t="s">
        <v>29</v>
      </c>
      <c r="Q244" s="21" t="s">
        <v>940</v>
      </c>
      <c r="R244" s="21">
        <v>1.0</v>
      </c>
      <c r="S244" s="21">
        <v>40.0</v>
      </c>
      <c r="T244" s="24">
        <f t="shared" si="1"/>
        <v>2625</v>
      </c>
      <c r="U244" s="24">
        <f t="shared" si="2"/>
        <v>37076.27119</v>
      </c>
      <c r="V244" s="24">
        <f>VLOOKUP(D244,tmp.leaf.masses.C.only!$B$1:$H$178,7,FALSE)</f>
        <v>0.02478</v>
      </c>
      <c r="W244" s="24">
        <f t="shared" si="3"/>
        <v>4.56909605</v>
      </c>
    </row>
    <row r="245">
      <c r="A245" s="21">
        <v>247.0</v>
      </c>
      <c r="B245" s="22">
        <v>41791.0</v>
      </c>
      <c r="C245" s="24"/>
      <c r="D245" s="21">
        <v>133.0</v>
      </c>
      <c r="E245" s="21" t="s">
        <v>113</v>
      </c>
      <c r="F245" s="23" t="s">
        <v>600</v>
      </c>
      <c r="G245" s="21">
        <v>5.0</v>
      </c>
      <c r="H245" s="21">
        <v>-2.0</v>
      </c>
      <c r="I245" s="21" t="s">
        <v>1428</v>
      </c>
      <c r="J245" s="21" t="s">
        <v>455</v>
      </c>
      <c r="K245" s="21" t="s">
        <v>948</v>
      </c>
      <c r="L245" s="21" t="s">
        <v>411</v>
      </c>
      <c r="M245" s="21">
        <v>3.0</v>
      </c>
      <c r="N245" s="21" t="s">
        <v>29</v>
      </c>
      <c r="O245" s="21" t="s">
        <v>29</v>
      </c>
      <c r="P245" s="21" t="s">
        <v>29</v>
      </c>
      <c r="Q245" s="21" t="s">
        <v>940</v>
      </c>
      <c r="R245" s="21">
        <v>1.0</v>
      </c>
      <c r="S245" s="21">
        <v>40.0</v>
      </c>
      <c r="T245" s="24">
        <f t="shared" si="1"/>
        <v>4375</v>
      </c>
      <c r="U245" s="24">
        <f t="shared" si="2"/>
        <v>61793.78531</v>
      </c>
      <c r="V245" s="24">
        <f>VLOOKUP(D245,tmp.leaf.masses.C.only!$B$1:$H$178,7,FALSE)</f>
        <v>0.02478</v>
      </c>
      <c r="W245" s="24">
        <f t="shared" si="3"/>
        <v>4.7909448</v>
      </c>
    </row>
    <row r="246">
      <c r="A246" s="21">
        <v>248.0</v>
      </c>
      <c r="B246" s="22">
        <v>41791.0</v>
      </c>
      <c r="C246" s="24"/>
      <c r="D246" s="21">
        <v>134.0</v>
      </c>
      <c r="E246" s="21" t="s">
        <v>396</v>
      </c>
      <c r="F246" s="23" t="s">
        <v>601</v>
      </c>
      <c r="G246" s="21">
        <v>56.0</v>
      </c>
      <c r="H246" s="21">
        <v>0.0</v>
      </c>
      <c r="I246" s="21" t="s">
        <v>1593</v>
      </c>
      <c r="J246" s="21" t="s">
        <v>23</v>
      </c>
      <c r="K246" s="21" t="s">
        <v>948</v>
      </c>
      <c r="L246" s="21" t="s">
        <v>411</v>
      </c>
      <c r="M246" s="21">
        <v>2.0</v>
      </c>
      <c r="N246" s="21" t="s">
        <v>29</v>
      </c>
      <c r="O246" s="21" t="s">
        <v>36</v>
      </c>
      <c r="P246" s="21" t="s">
        <v>29</v>
      </c>
      <c r="Q246" s="21" t="s">
        <v>1598</v>
      </c>
      <c r="R246" s="21">
        <v>1.0</v>
      </c>
      <c r="S246" s="21">
        <v>40.0</v>
      </c>
      <c r="T246" s="24">
        <f t="shared" si="1"/>
        <v>490</v>
      </c>
      <c r="U246" s="24">
        <f t="shared" si="2"/>
        <v>6234.096692</v>
      </c>
      <c r="V246" s="24">
        <f>VLOOKUP(D246,tmp.leaf.masses.C.only!$B$1:$H$178,7,FALSE)</f>
        <v>0.02751</v>
      </c>
      <c r="W246" s="24">
        <f t="shared" si="3"/>
        <v>3.794773534</v>
      </c>
    </row>
    <row r="247">
      <c r="A247" s="21">
        <v>249.0</v>
      </c>
      <c r="B247" s="22">
        <v>41791.0</v>
      </c>
      <c r="C247" s="24"/>
      <c r="D247" s="21">
        <v>134.0</v>
      </c>
      <c r="E247" s="21" t="s">
        <v>402</v>
      </c>
      <c r="F247" s="23" t="s">
        <v>602</v>
      </c>
      <c r="G247" s="21">
        <v>16.0</v>
      </c>
      <c r="H247" s="21">
        <v>0.0</v>
      </c>
      <c r="I247" s="21" t="s">
        <v>957</v>
      </c>
      <c r="J247" s="21" t="s">
        <v>455</v>
      </c>
      <c r="K247" s="21" t="s">
        <v>948</v>
      </c>
      <c r="L247" s="21" t="s">
        <v>411</v>
      </c>
      <c r="M247" s="21">
        <v>3.0</v>
      </c>
      <c r="N247" s="21" t="s">
        <v>29</v>
      </c>
      <c r="O247" s="21" t="s">
        <v>29</v>
      </c>
      <c r="P247" s="21" t="s">
        <v>29</v>
      </c>
      <c r="Q247" s="21" t="s">
        <v>940</v>
      </c>
      <c r="R247" s="21">
        <v>1.0</v>
      </c>
      <c r="S247" s="21">
        <v>40.0</v>
      </c>
      <c r="T247" s="24">
        <f t="shared" si="1"/>
        <v>140</v>
      </c>
      <c r="U247" s="24">
        <f t="shared" si="2"/>
        <v>1781.170483</v>
      </c>
      <c r="V247" s="24">
        <f>VLOOKUP(D247,tmp.leaf.masses.C.only!$B$1:$H$178,7,FALSE)</f>
        <v>0.02751</v>
      </c>
      <c r="W247" s="24">
        <f t="shared" si="3"/>
        <v>3.25070549</v>
      </c>
    </row>
    <row r="248">
      <c r="A248" s="21">
        <v>250.0</v>
      </c>
      <c r="B248" s="22">
        <v>41791.0</v>
      </c>
      <c r="C248" s="24"/>
      <c r="D248" s="21">
        <v>134.0</v>
      </c>
      <c r="E248" s="21" t="s">
        <v>28</v>
      </c>
      <c r="F248" s="23" t="s">
        <v>603</v>
      </c>
      <c r="G248" s="21">
        <v>11.0</v>
      </c>
      <c r="H248" s="21">
        <v>0.0</v>
      </c>
      <c r="I248" s="21" t="s">
        <v>1428</v>
      </c>
      <c r="J248" s="21" t="s">
        <v>455</v>
      </c>
      <c r="K248" s="21" t="s">
        <v>948</v>
      </c>
      <c r="L248" s="21" t="s">
        <v>411</v>
      </c>
      <c r="M248" s="21">
        <v>3.0</v>
      </c>
      <c r="N248" s="21" t="s">
        <v>29</v>
      </c>
      <c r="O248" s="21" t="s">
        <v>29</v>
      </c>
      <c r="P248" s="21" t="s">
        <v>29</v>
      </c>
      <c r="Q248" s="21" t="s">
        <v>940</v>
      </c>
      <c r="R248" s="21">
        <v>1.0</v>
      </c>
      <c r="S248" s="21">
        <v>40.0</v>
      </c>
      <c r="T248" s="24">
        <f t="shared" si="1"/>
        <v>96.25</v>
      </c>
      <c r="U248" s="24">
        <f t="shared" si="2"/>
        <v>1224.554707</v>
      </c>
      <c r="V248" s="24">
        <f>VLOOKUP(D248,tmp.leaf.masses.C.only!$B$1:$H$178,7,FALSE)</f>
        <v>0.02751</v>
      </c>
      <c r="W248" s="24">
        <f t="shared" si="3"/>
        <v>3.087978192</v>
      </c>
    </row>
    <row r="249">
      <c r="A249" s="21">
        <v>251.0</v>
      </c>
      <c r="B249" s="22">
        <v>41791.0</v>
      </c>
      <c r="C249" s="24"/>
      <c r="D249" s="21">
        <v>134.0</v>
      </c>
      <c r="E249" s="21" t="s">
        <v>113</v>
      </c>
      <c r="F249" s="23" t="s">
        <v>604</v>
      </c>
      <c r="G249" s="21">
        <v>4.0</v>
      </c>
      <c r="H249" s="21">
        <v>0.0</v>
      </c>
      <c r="I249" s="21" t="s">
        <v>1599</v>
      </c>
      <c r="J249" s="21" t="s">
        <v>915</v>
      </c>
      <c r="K249" s="21" t="s">
        <v>948</v>
      </c>
      <c r="L249" s="21" t="s">
        <v>411</v>
      </c>
      <c r="M249" s="21">
        <v>2.0</v>
      </c>
      <c r="N249" s="21" t="s">
        <v>29</v>
      </c>
      <c r="O249" s="21" t="s">
        <v>29</v>
      </c>
      <c r="P249" s="21" t="s">
        <v>29</v>
      </c>
      <c r="Q249" s="21" t="s">
        <v>940</v>
      </c>
      <c r="R249" s="21">
        <v>1.0</v>
      </c>
      <c r="S249" s="21">
        <v>40.0</v>
      </c>
      <c r="T249" s="24">
        <f t="shared" si="1"/>
        <v>35</v>
      </c>
      <c r="U249" s="24">
        <f t="shared" si="2"/>
        <v>445.2926209</v>
      </c>
      <c r="V249" s="24">
        <f>VLOOKUP(D249,tmp.leaf.masses.C.only!$B$1:$H$178,7,FALSE)</f>
        <v>0.02751</v>
      </c>
      <c r="W249" s="24">
        <f t="shared" si="3"/>
        <v>2.648645498</v>
      </c>
    </row>
    <row r="250">
      <c r="A250" s="21">
        <v>252.0</v>
      </c>
      <c r="B250" s="22">
        <v>41791.0</v>
      </c>
      <c r="C250" s="24"/>
      <c r="D250" s="21">
        <v>134.0</v>
      </c>
      <c r="E250" s="21" t="s">
        <v>607</v>
      </c>
      <c r="F250" s="23" t="s">
        <v>605</v>
      </c>
      <c r="G250" s="21">
        <v>2.0</v>
      </c>
      <c r="H250" s="21">
        <v>0.0</v>
      </c>
      <c r="I250" s="21" t="s">
        <v>398</v>
      </c>
      <c r="J250" s="21" t="s">
        <v>23</v>
      </c>
      <c r="K250" s="21" t="s">
        <v>930</v>
      </c>
      <c r="L250" s="21" t="s">
        <v>400</v>
      </c>
      <c r="M250" s="21">
        <v>2.0</v>
      </c>
      <c r="N250" s="21" t="s">
        <v>1014</v>
      </c>
      <c r="O250" s="21" t="s">
        <v>29</v>
      </c>
      <c r="P250" s="21" t="s">
        <v>29</v>
      </c>
      <c r="Q250" s="21" t="s">
        <v>1600</v>
      </c>
      <c r="R250" s="21">
        <v>1.0</v>
      </c>
      <c r="S250" s="21">
        <v>40.0</v>
      </c>
      <c r="T250" s="24">
        <f t="shared" si="1"/>
        <v>17.5</v>
      </c>
      <c r="U250" s="24">
        <f t="shared" si="2"/>
        <v>222.6463104</v>
      </c>
      <c r="V250" s="24">
        <f>VLOOKUP(D250,tmp.leaf.masses.C.only!$B$1:$H$178,7,FALSE)</f>
        <v>0.02751</v>
      </c>
      <c r="W250" s="24">
        <f t="shared" si="3"/>
        <v>2.347615503</v>
      </c>
    </row>
    <row r="251">
      <c r="A251" s="21">
        <v>260.0</v>
      </c>
      <c r="B251" s="22">
        <v>41791.0</v>
      </c>
      <c r="C251" s="24"/>
      <c r="D251" s="21">
        <v>135.0</v>
      </c>
      <c r="E251" s="21" t="s">
        <v>396</v>
      </c>
      <c r="F251" s="23" t="s">
        <v>606</v>
      </c>
      <c r="G251" s="21">
        <v>78.0</v>
      </c>
      <c r="H251" s="21">
        <v>-3.0</v>
      </c>
      <c r="I251" s="21" t="s">
        <v>398</v>
      </c>
      <c r="J251" s="21" t="s">
        <v>915</v>
      </c>
      <c r="K251" s="21" t="s">
        <v>1002</v>
      </c>
      <c r="L251" s="21" t="s">
        <v>411</v>
      </c>
      <c r="M251" s="21">
        <v>3.0</v>
      </c>
      <c r="N251" s="21" t="s">
        <v>36</v>
      </c>
      <c r="O251" s="21" t="s">
        <v>29</v>
      </c>
      <c r="P251" s="21" t="s">
        <v>36</v>
      </c>
      <c r="Q251" s="44" t="s">
        <v>1601</v>
      </c>
      <c r="R251" s="21">
        <v>1.0</v>
      </c>
      <c r="S251" s="21">
        <v>40.0</v>
      </c>
      <c r="T251" s="24">
        <f t="shared" si="1"/>
        <v>682500</v>
      </c>
      <c r="U251" s="24">
        <f t="shared" si="2"/>
        <v>8534297.964</v>
      </c>
      <c r="V251" s="24">
        <f>VLOOKUP(D251,tmp.leaf.masses.C.only!$B$1:$H$178,7,FALSE)</f>
        <v>0.02799</v>
      </c>
      <c r="W251" s="24">
        <f t="shared" si="3"/>
        <v>6.931167802</v>
      </c>
    </row>
    <row r="252">
      <c r="A252" s="21">
        <v>261.0</v>
      </c>
      <c r="B252" s="22">
        <v>41791.0</v>
      </c>
      <c r="C252" s="24"/>
      <c r="D252" s="21">
        <v>135.0</v>
      </c>
      <c r="E252" s="21" t="s">
        <v>402</v>
      </c>
      <c r="F252" s="23" t="s">
        <v>608</v>
      </c>
      <c r="G252" s="21">
        <v>25.0</v>
      </c>
      <c r="H252" s="21">
        <v>-3.0</v>
      </c>
      <c r="I252" s="21" t="s">
        <v>398</v>
      </c>
      <c r="J252" s="21" t="s">
        <v>915</v>
      </c>
      <c r="K252" s="21" t="s">
        <v>1002</v>
      </c>
      <c r="L252" s="21" t="s">
        <v>400</v>
      </c>
      <c r="M252" s="21">
        <v>2.0</v>
      </c>
      <c r="N252" s="21" t="s">
        <v>36</v>
      </c>
      <c r="O252" s="21" t="s">
        <v>29</v>
      </c>
      <c r="P252" s="21" t="s">
        <v>29</v>
      </c>
      <c r="Q252" s="44" t="s">
        <v>1601</v>
      </c>
      <c r="R252" s="21">
        <v>1.0</v>
      </c>
      <c r="S252" s="21">
        <v>40.0</v>
      </c>
      <c r="T252" s="24">
        <f t="shared" si="1"/>
        <v>218750</v>
      </c>
      <c r="U252" s="24">
        <f t="shared" si="2"/>
        <v>2735351.911</v>
      </c>
      <c r="V252" s="24">
        <f>VLOOKUP(D252,tmp.leaf.masses.C.only!$B$1:$H$178,7,FALSE)</f>
        <v>0.02799</v>
      </c>
      <c r="W252" s="24">
        <f t="shared" si="3"/>
        <v>6.437013208</v>
      </c>
    </row>
    <row r="253">
      <c r="A253" s="21">
        <v>253.0</v>
      </c>
      <c r="B253" s="22">
        <v>41791.0</v>
      </c>
      <c r="C253" s="24"/>
      <c r="D253" s="21">
        <v>136.0</v>
      </c>
      <c r="E253" s="21" t="s">
        <v>396</v>
      </c>
      <c r="F253" s="23" t="s">
        <v>609</v>
      </c>
      <c r="G253" s="21">
        <v>15.0</v>
      </c>
      <c r="H253" s="21">
        <v>0.0</v>
      </c>
      <c r="I253" s="21" t="s">
        <v>1428</v>
      </c>
      <c r="J253" s="21" t="s">
        <v>455</v>
      </c>
      <c r="K253" s="21" t="s">
        <v>948</v>
      </c>
      <c r="L253" s="21" t="s">
        <v>411</v>
      </c>
      <c r="M253" s="21">
        <v>3.0</v>
      </c>
      <c r="N253" s="21" t="s">
        <v>29</v>
      </c>
      <c r="O253" s="21" t="s">
        <v>29</v>
      </c>
      <c r="P253" s="21" t="s">
        <v>29</v>
      </c>
      <c r="Q253" s="21" t="s">
        <v>940</v>
      </c>
      <c r="R253" s="21">
        <v>1.0</v>
      </c>
      <c r="S253" s="21">
        <v>40.0</v>
      </c>
      <c r="T253" s="24">
        <f t="shared" si="1"/>
        <v>131.25</v>
      </c>
      <c r="U253" s="24">
        <f t="shared" si="2"/>
        <v>1767.506733</v>
      </c>
      <c r="V253" s="24">
        <f>VLOOKUP(D253,tmp.leaf.masses.C.only!$B$1:$H$178,7,FALSE)</f>
        <v>0.02599</v>
      </c>
      <c r="W253" s="24">
        <f t="shared" si="3"/>
        <v>3.247361077</v>
      </c>
    </row>
    <row r="254">
      <c r="A254" s="21">
        <v>254.0</v>
      </c>
      <c r="B254" s="22">
        <v>41791.0</v>
      </c>
      <c r="C254" s="24"/>
      <c r="D254" s="21">
        <v>136.0</v>
      </c>
      <c r="E254" s="21" t="s">
        <v>402</v>
      </c>
      <c r="F254" s="23" t="s">
        <v>610</v>
      </c>
      <c r="G254" s="21">
        <v>38.0</v>
      </c>
      <c r="H254" s="21">
        <v>0.0</v>
      </c>
      <c r="I254" s="21" t="s">
        <v>954</v>
      </c>
      <c r="J254" s="21" t="s">
        <v>455</v>
      </c>
      <c r="K254" s="21" t="s">
        <v>948</v>
      </c>
      <c r="L254" s="21" t="s">
        <v>411</v>
      </c>
      <c r="M254" s="21">
        <v>3.0</v>
      </c>
      <c r="N254" s="21" t="s">
        <v>29</v>
      </c>
      <c r="O254" s="21" t="s">
        <v>29</v>
      </c>
      <c r="P254" s="21" t="s">
        <v>29</v>
      </c>
      <c r="Q254" s="21" t="s">
        <v>940</v>
      </c>
      <c r="R254" s="21">
        <v>1.0</v>
      </c>
      <c r="S254" s="21">
        <v>40.0</v>
      </c>
      <c r="T254" s="24">
        <f t="shared" si="1"/>
        <v>332.5</v>
      </c>
      <c r="U254" s="24">
        <f t="shared" si="2"/>
        <v>4477.683725</v>
      </c>
      <c r="V254" s="24">
        <f>VLOOKUP(D254,tmp.leaf.masses.C.only!$B$1:$H$178,7,FALSE)</f>
        <v>0.02599</v>
      </c>
      <c r="W254" s="24">
        <f t="shared" si="3"/>
        <v>3.651053414</v>
      </c>
    </row>
    <row r="255">
      <c r="A255" s="21">
        <v>255.0</v>
      </c>
      <c r="B255" s="22">
        <v>41791.0</v>
      </c>
      <c r="C255" s="24"/>
      <c r="D255" s="21">
        <v>136.0</v>
      </c>
      <c r="E255" s="21" t="s">
        <v>28</v>
      </c>
      <c r="F255" s="23" t="s">
        <v>612</v>
      </c>
      <c r="G255" s="21">
        <v>2.0</v>
      </c>
      <c r="H255" s="21">
        <v>0.0</v>
      </c>
      <c r="I255" s="21" t="s">
        <v>398</v>
      </c>
      <c r="J255" s="21" t="s">
        <v>915</v>
      </c>
      <c r="K255" s="21" t="s">
        <v>1023</v>
      </c>
      <c r="L255" s="21" t="s">
        <v>400</v>
      </c>
      <c r="M255" s="21">
        <v>3.0</v>
      </c>
      <c r="N255" s="21" t="s">
        <v>36</v>
      </c>
      <c r="O255" s="21" t="s">
        <v>29</v>
      </c>
      <c r="P255" s="21" t="s">
        <v>29</v>
      </c>
      <c r="Q255" s="21" t="s">
        <v>940</v>
      </c>
      <c r="R255" s="21">
        <v>1.0</v>
      </c>
      <c r="S255" s="21">
        <v>40.0</v>
      </c>
      <c r="T255" s="24">
        <f t="shared" si="1"/>
        <v>17.5</v>
      </c>
      <c r="U255" s="24">
        <f t="shared" si="2"/>
        <v>235.6675644</v>
      </c>
      <c r="V255" s="24">
        <f>VLOOKUP(D255,tmp.leaf.masses.C.only!$B$1:$H$178,7,FALSE)</f>
        <v>0.02599</v>
      </c>
      <c r="W255" s="24">
        <f t="shared" si="3"/>
        <v>2.372299814</v>
      </c>
    </row>
    <row r="256">
      <c r="A256" s="21">
        <v>256.0</v>
      </c>
      <c r="B256" s="22">
        <v>41791.0</v>
      </c>
      <c r="C256" s="24"/>
      <c r="D256" s="21">
        <v>136.0</v>
      </c>
      <c r="E256" s="21" t="s">
        <v>113</v>
      </c>
      <c r="F256" s="23" t="s">
        <v>613</v>
      </c>
      <c r="G256" s="21">
        <v>1.0</v>
      </c>
      <c r="H256" s="21">
        <v>0.0</v>
      </c>
      <c r="I256" s="21" t="s">
        <v>398</v>
      </c>
      <c r="J256" s="21" t="s">
        <v>23</v>
      </c>
      <c r="K256" s="21" t="s">
        <v>963</v>
      </c>
      <c r="L256" s="21" t="s">
        <v>400</v>
      </c>
      <c r="M256" s="21">
        <v>2.0</v>
      </c>
      <c r="N256" s="21" t="s">
        <v>36</v>
      </c>
      <c r="O256" s="21" t="s">
        <v>29</v>
      </c>
      <c r="P256" s="21" t="s">
        <v>29</v>
      </c>
      <c r="Q256" s="21" t="s">
        <v>940</v>
      </c>
      <c r="R256" s="21">
        <v>1.0</v>
      </c>
      <c r="S256" s="21">
        <v>40.0</v>
      </c>
      <c r="T256" s="24">
        <f t="shared" si="1"/>
        <v>8.75</v>
      </c>
      <c r="U256" s="24">
        <f t="shared" si="2"/>
        <v>117.8337822</v>
      </c>
      <c r="V256" s="24">
        <f>VLOOKUP(D256,tmp.leaf.masses.C.only!$B$1:$H$178,7,FALSE)</f>
        <v>0.02599</v>
      </c>
      <c r="W256" s="24">
        <f t="shared" si="3"/>
        <v>2.071269818</v>
      </c>
    </row>
    <row r="257">
      <c r="A257" s="21">
        <v>257.0</v>
      </c>
      <c r="B257" s="22">
        <v>41791.0</v>
      </c>
      <c r="C257" s="24"/>
      <c r="D257" s="21">
        <v>136.0</v>
      </c>
      <c r="E257" s="21" t="s">
        <v>607</v>
      </c>
      <c r="F257" s="23" t="s">
        <v>614</v>
      </c>
      <c r="G257" s="21">
        <v>1.0</v>
      </c>
      <c r="H257" s="21">
        <v>-1.0</v>
      </c>
      <c r="I257" s="21" t="s">
        <v>398</v>
      </c>
      <c r="J257" s="21" t="s">
        <v>455</v>
      </c>
      <c r="K257" s="21" t="s">
        <v>1023</v>
      </c>
      <c r="L257" s="21" t="s">
        <v>400</v>
      </c>
      <c r="M257" s="21">
        <v>2.0</v>
      </c>
      <c r="N257" s="21" t="s">
        <v>29</v>
      </c>
      <c r="O257" s="21" t="s">
        <v>36</v>
      </c>
      <c r="P257" s="21" t="s">
        <v>29</v>
      </c>
      <c r="Q257" s="21" t="s">
        <v>1602</v>
      </c>
      <c r="R257" s="21">
        <v>1.0</v>
      </c>
      <c r="S257" s="21">
        <v>40.0</v>
      </c>
      <c r="T257" s="24">
        <f t="shared" si="1"/>
        <v>87.5</v>
      </c>
      <c r="U257" s="24">
        <f t="shared" si="2"/>
        <v>1178.337822</v>
      </c>
      <c r="V257" s="24">
        <f>VLOOKUP(D257,tmp.leaf.masses.C.only!$B$1:$H$178,7,FALSE)</f>
        <v>0.02599</v>
      </c>
      <c r="W257" s="24">
        <f t="shared" si="3"/>
        <v>3.071269818</v>
      </c>
    </row>
    <row r="258">
      <c r="A258" s="21">
        <v>259.0</v>
      </c>
      <c r="B258" s="22">
        <v>41791.0</v>
      </c>
      <c r="C258" s="24"/>
      <c r="D258" s="21">
        <v>138.0</v>
      </c>
      <c r="E258" s="21" t="s">
        <v>57</v>
      </c>
      <c r="F258" s="23" t="s">
        <v>57</v>
      </c>
      <c r="G258" s="21">
        <v>0.0</v>
      </c>
      <c r="H258" s="21">
        <v>0.0</v>
      </c>
      <c r="I258" s="24"/>
      <c r="J258" s="24"/>
      <c r="K258" s="24"/>
      <c r="L258" s="24"/>
      <c r="M258" s="24"/>
      <c r="N258" s="24"/>
      <c r="O258" s="24"/>
      <c r="P258" s="24"/>
      <c r="Q258" s="24"/>
      <c r="R258" s="21">
        <v>0.0</v>
      </c>
      <c r="S258" s="21">
        <v>40.0</v>
      </c>
      <c r="T258" s="24">
        <f t="shared" si="1"/>
        <v>0</v>
      </c>
      <c r="U258" s="24">
        <f t="shared" si="2"/>
        <v>0</v>
      </c>
      <c r="V258" s="24">
        <f>VLOOKUP(D258,tmp.leaf.masses.C.only!$B$1:$H$178,7,FALSE)</f>
        <v>0.02639</v>
      </c>
      <c r="W258" s="24" t="str">
        <f t="shared" si="3"/>
        <v>#NUM!</v>
      </c>
    </row>
    <row r="259">
      <c r="A259" s="21">
        <v>262.0</v>
      </c>
      <c r="B259" s="22">
        <v>41791.0</v>
      </c>
      <c r="C259" s="24"/>
      <c r="D259" s="21">
        <v>139.0</v>
      </c>
      <c r="E259" s="21" t="s">
        <v>396</v>
      </c>
      <c r="F259" s="23" t="s">
        <v>615</v>
      </c>
      <c r="G259" s="21">
        <v>23.0</v>
      </c>
      <c r="H259" s="21">
        <v>-1.0</v>
      </c>
      <c r="I259" s="21" t="s">
        <v>398</v>
      </c>
      <c r="J259" s="21" t="s">
        <v>915</v>
      </c>
      <c r="K259" s="21" t="s">
        <v>1002</v>
      </c>
      <c r="L259" s="21" t="s">
        <v>411</v>
      </c>
      <c r="M259" s="21">
        <v>2.0</v>
      </c>
      <c r="N259" s="21" t="s">
        <v>29</v>
      </c>
      <c r="O259" s="21" t="s">
        <v>29</v>
      </c>
      <c r="P259" s="21" t="s">
        <v>29</v>
      </c>
      <c r="Q259" s="21" t="s">
        <v>940</v>
      </c>
      <c r="R259" s="21">
        <v>1.0</v>
      </c>
      <c r="S259" s="21">
        <v>40.0</v>
      </c>
      <c r="T259" s="24">
        <f t="shared" si="1"/>
        <v>2012.5</v>
      </c>
      <c r="U259" s="24">
        <f t="shared" si="2"/>
        <v>36515.0337</v>
      </c>
      <c r="V259" s="24">
        <f>VLOOKUP(D259,tmp.leaf.masses.C.only!$B$1:$H$178,7,FALSE)</f>
        <v>0.01929</v>
      </c>
      <c r="W259" s="24">
        <f t="shared" si="3"/>
        <v>4.562471706</v>
      </c>
    </row>
    <row r="260">
      <c r="A260" s="21">
        <v>263.0</v>
      </c>
      <c r="B260" s="22">
        <v>41791.0</v>
      </c>
      <c r="C260" s="24"/>
      <c r="D260" s="21">
        <v>139.0</v>
      </c>
      <c r="E260" s="21" t="s">
        <v>402</v>
      </c>
      <c r="F260" s="23" t="s">
        <v>617</v>
      </c>
      <c r="G260" s="21">
        <v>19.0</v>
      </c>
      <c r="H260" s="21">
        <v>-2.0</v>
      </c>
      <c r="I260" s="21" t="s">
        <v>1603</v>
      </c>
      <c r="J260" s="21" t="s">
        <v>23</v>
      </c>
      <c r="K260" s="21" t="s">
        <v>948</v>
      </c>
      <c r="L260" s="21" t="s">
        <v>411</v>
      </c>
      <c r="M260" s="21">
        <v>2.0</v>
      </c>
      <c r="N260" s="21" t="s">
        <v>29</v>
      </c>
      <c r="O260" s="21" t="s">
        <v>29</v>
      </c>
      <c r="P260" s="21" t="s">
        <v>29</v>
      </c>
      <c r="Q260" s="21" t="s">
        <v>940</v>
      </c>
      <c r="R260" s="21">
        <v>1.0</v>
      </c>
      <c r="S260" s="21">
        <v>40.0</v>
      </c>
      <c r="T260" s="24">
        <f t="shared" si="1"/>
        <v>16625</v>
      </c>
      <c r="U260" s="24">
        <f t="shared" si="2"/>
        <v>301645.9305</v>
      </c>
      <c r="V260" s="24">
        <f>VLOOKUP(D260,tmp.leaf.masses.C.only!$B$1:$H$178,7,FALSE)</f>
        <v>0.01929</v>
      </c>
      <c r="W260" s="24">
        <f t="shared" si="3"/>
        <v>5.479497471</v>
      </c>
    </row>
    <row r="261">
      <c r="A261" s="21">
        <v>264.0</v>
      </c>
      <c r="B261" s="22">
        <v>41791.0</v>
      </c>
      <c r="C261" s="24"/>
      <c r="D261" s="21">
        <v>139.0</v>
      </c>
      <c r="E261" s="21" t="s">
        <v>28</v>
      </c>
      <c r="F261" s="23" t="s">
        <v>618</v>
      </c>
      <c r="G261" s="21">
        <v>21.0</v>
      </c>
      <c r="H261" s="21">
        <v>-1.0</v>
      </c>
      <c r="I261" s="21" t="s">
        <v>1604</v>
      </c>
      <c r="J261" s="21" t="s">
        <v>23</v>
      </c>
      <c r="K261" s="21" t="s">
        <v>948</v>
      </c>
      <c r="L261" s="21" t="s">
        <v>411</v>
      </c>
      <c r="M261" s="21">
        <v>3.0</v>
      </c>
      <c r="N261" s="21" t="s">
        <v>29</v>
      </c>
      <c r="O261" s="21" t="s">
        <v>29</v>
      </c>
      <c r="P261" s="21" t="s">
        <v>29</v>
      </c>
      <c r="Q261" s="21" t="s">
        <v>940</v>
      </c>
      <c r="R261" s="21">
        <v>1.0</v>
      </c>
      <c r="S261" s="21">
        <v>40.0</v>
      </c>
      <c r="T261" s="24">
        <f t="shared" si="1"/>
        <v>1837.5</v>
      </c>
      <c r="U261" s="24">
        <f t="shared" si="2"/>
        <v>33339.81337</v>
      </c>
      <c r="V261" s="24">
        <f>VLOOKUP(D261,tmp.leaf.masses.C.only!$B$1:$H$178,7,FALSE)</f>
        <v>0.01929</v>
      </c>
      <c r="W261" s="24">
        <f t="shared" si="3"/>
        <v>4.522963164</v>
      </c>
    </row>
    <row r="262">
      <c r="A262" s="21">
        <v>265.0</v>
      </c>
      <c r="B262" s="22">
        <v>41791.0</v>
      </c>
      <c r="C262" s="24"/>
      <c r="D262" s="21">
        <v>139.0</v>
      </c>
      <c r="E262" s="21" t="s">
        <v>113</v>
      </c>
      <c r="F262" s="23" t="s">
        <v>619</v>
      </c>
      <c r="G262" s="21">
        <v>4.0</v>
      </c>
      <c r="H262" s="21">
        <v>0.0</v>
      </c>
      <c r="I262" s="21" t="s">
        <v>398</v>
      </c>
      <c r="J262" s="21" t="s">
        <v>915</v>
      </c>
      <c r="K262" s="21" t="s">
        <v>1002</v>
      </c>
      <c r="L262" s="21" t="s">
        <v>400</v>
      </c>
      <c r="M262" s="21">
        <v>2.0</v>
      </c>
      <c r="N262" s="21" t="s">
        <v>36</v>
      </c>
      <c r="O262" s="21" t="s">
        <v>29</v>
      </c>
      <c r="P262" s="21" t="s">
        <v>29</v>
      </c>
      <c r="Q262" s="21" t="s">
        <v>940</v>
      </c>
      <c r="R262" s="21">
        <v>1.0</v>
      </c>
      <c r="S262" s="21">
        <v>40.0</v>
      </c>
      <c r="T262" s="24">
        <f t="shared" si="1"/>
        <v>35</v>
      </c>
      <c r="U262" s="24">
        <f t="shared" si="2"/>
        <v>635.0440643</v>
      </c>
      <c r="V262" s="24">
        <f>VLOOKUP(D262,tmp.leaf.masses.C.only!$B$1:$H$178,7,FALSE)</f>
        <v>0.01929</v>
      </c>
      <c r="W262" s="24">
        <f t="shared" si="3"/>
        <v>2.802803861</v>
      </c>
    </row>
    <row r="263">
      <c r="A263" s="21">
        <v>258.0</v>
      </c>
      <c r="B263" s="22">
        <v>41791.0</v>
      </c>
      <c r="C263" s="24"/>
      <c r="D263" s="21">
        <v>140.0</v>
      </c>
      <c r="E263" s="21" t="s">
        <v>57</v>
      </c>
      <c r="F263" s="23" t="s">
        <v>57</v>
      </c>
      <c r="G263" s="21">
        <v>0.0</v>
      </c>
      <c r="H263" s="21">
        <v>0.0</v>
      </c>
      <c r="I263" s="24"/>
      <c r="J263" s="24"/>
      <c r="K263" s="24"/>
      <c r="L263" s="24"/>
      <c r="M263" s="24"/>
      <c r="N263" s="24"/>
      <c r="O263" s="24"/>
      <c r="P263" s="24"/>
      <c r="Q263" s="24"/>
      <c r="R263" s="21">
        <v>0.0</v>
      </c>
      <c r="S263" s="21">
        <v>40.0</v>
      </c>
      <c r="T263" s="24">
        <f t="shared" si="1"/>
        <v>0</v>
      </c>
      <c r="U263" s="24">
        <f t="shared" si="2"/>
        <v>0</v>
      </c>
      <c r="V263" s="24">
        <f>VLOOKUP(D263,tmp.leaf.masses.C.only!$B$1:$H$178,7,FALSE)</f>
        <v>0.01982</v>
      </c>
      <c r="W263" s="24" t="str">
        <f t="shared" si="3"/>
        <v>#NUM!</v>
      </c>
    </row>
    <row r="264">
      <c r="A264" s="21">
        <v>266.0</v>
      </c>
      <c r="B264" s="22">
        <v>41792.0</v>
      </c>
      <c r="C264" s="24"/>
      <c r="D264" s="21">
        <v>141.0</v>
      </c>
      <c r="E264" s="21" t="s">
        <v>396</v>
      </c>
      <c r="F264" s="23" t="s">
        <v>620</v>
      </c>
      <c r="G264" s="21">
        <v>17.0</v>
      </c>
      <c r="H264" s="21">
        <v>0.0</v>
      </c>
      <c r="I264" s="21" t="s">
        <v>398</v>
      </c>
      <c r="J264" s="21" t="s">
        <v>915</v>
      </c>
      <c r="K264" s="21" t="s">
        <v>1058</v>
      </c>
      <c r="L264" s="21" t="s">
        <v>411</v>
      </c>
      <c r="M264" s="21">
        <v>3.0</v>
      </c>
      <c r="N264" s="21" t="s">
        <v>36</v>
      </c>
      <c r="O264" s="21" t="s">
        <v>29</v>
      </c>
      <c r="P264" s="21" t="s">
        <v>36</v>
      </c>
      <c r="Q264" s="21" t="s">
        <v>1605</v>
      </c>
      <c r="R264" s="21">
        <v>1.0</v>
      </c>
      <c r="S264" s="21">
        <v>40.0</v>
      </c>
      <c r="T264" s="24">
        <f t="shared" si="1"/>
        <v>148.75</v>
      </c>
      <c r="U264" s="24">
        <f t="shared" si="2"/>
        <v>2667.13627</v>
      </c>
      <c r="V264" s="24">
        <f>VLOOKUP(D264,tmp.leaf.masses.C.only!$B$1:$H$178,7,FALSE)</f>
        <v>0.01952</v>
      </c>
      <c r="W264" s="24">
        <f t="shared" si="3"/>
        <v>3.426045205</v>
      </c>
    </row>
    <row r="265">
      <c r="A265" s="21">
        <v>267.0</v>
      </c>
      <c r="B265" s="22">
        <v>41792.0</v>
      </c>
      <c r="C265" s="24"/>
      <c r="D265" s="21">
        <v>141.0</v>
      </c>
      <c r="E265" s="21" t="s">
        <v>402</v>
      </c>
      <c r="F265" s="23" t="s">
        <v>621</v>
      </c>
      <c r="G265" s="21">
        <v>50.0</v>
      </c>
      <c r="H265" s="21">
        <v>0.0</v>
      </c>
      <c r="I265" s="21" t="s">
        <v>398</v>
      </c>
      <c r="J265" s="21" t="s">
        <v>915</v>
      </c>
      <c r="K265" s="21" t="s">
        <v>1002</v>
      </c>
      <c r="L265" s="21" t="s">
        <v>400</v>
      </c>
      <c r="M265" s="21">
        <v>2.0</v>
      </c>
      <c r="N265" s="21" t="s">
        <v>36</v>
      </c>
      <c r="O265" s="21" t="s">
        <v>29</v>
      </c>
      <c r="P265" s="21" t="s">
        <v>29</v>
      </c>
      <c r="Q265" s="21" t="s">
        <v>940</v>
      </c>
      <c r="R265" s="21">
        <v>1.0</v>
      </c>
      <c r="S265" s="21">
        <v>40.0</v>
      </c>
      <c r="T265" s="24">
        <f t="shared" si="1"/>
        <v>437.5</v>
      </c>
      <c r="U265" s="24">
        <f t="shared" si="2"/>
        <v>7844.518443</v>
      </c>
      <c r="V265" s="24">
        <f>VLOOKUP(D265,tmp.leaf.masses.C.only!$B$1:$H$178,7,FALSE)</f>
        <v>0.01952</v>
      </c>
      <c r="W265" s="24">
        <f t="shared" si="3"/>
        <v>3.894566288</v>
      </c>
    </row>
    <row r="266">
      <c r="A266" s="21">
        <v>268.0</v>
      </c>
      <c r="B266" s="22">
        <v>41792.0</v>
      </c>
      <c r="C266" s="24"/>
      <c r="D266" s="21">
        <v>141.0</v>
      </c>
      <c r="E266" s="21" t="s">
        <v>28</v>
      </c>
      <c r="F266" s="23" t="s">
        <v>622</v>
      </c>
      <c r="G266" s="21">
        <v>15.0</v>
      </c>
      <c r="H266" s="21">
        <v>0.0</v>
      </c>
      <c r="I266" s="21" t="s">
        <v>1604</v>
      </c>
      <c r="J266" s="21" t="s">
        <v>23</v>
      </c>
      <c r="K266" s="21" t="s">
        <v>1002</v>
      </c>
      <c r="L266" s="21" t="s">
        <v>411</v>
      </c>
      <c r="M266" s="21">
        <v>2.0</v>
      </c>
      <c r="N266" s="21" t="s">
        <v>29</v>
      </c>
      <c r="O266" s="21" t="s">
        <v>29</v>
      </c>
      <c r="P266" s="21" t="s">
        <v>29</v>
      </c>
      <c r="Q266" s="21" t="s">
        <v>940</v>
      </c>
      <c r="R266" s="21">
        <v>1.0</v>
      </c>
      <c r="S266" s="21">
        <v>40.0</v>
      </c>
      <c r="T266" s="24">
        <f t="shared" si="1"/>
        <v>131.25</v>
      </c>
      <c r="U266" s="24">
        <f t="shared" si="2"/>
        <v>2353.355533</v>
      </c>
      <c r="V266" s="24">
        <f>VLOOKUP(D266,tmp.leaf.masses.C.only!$B$1:$H$178,7,FALSE)</f>
        <v>0.01952</v>
      </c>
      <c r="W266" s="24">
        <f t="shared" si="3"/>
        <v>3.371687543</v>
      </c>
    </row>
    <row r="267">
      <c r="A267" s="21">
        <v>269.0</v>
      </c>
      <c r="B267" s="22">
        <v>41792.0</v>
      </c>
      <c r="C267" s="24"/>
      <c r="D267" s="21">
        <v>142.0</v>
      </c>
      <c r="E267" s="21" t="s">
        <v>57</v>
      </c>
      <c r="F267" s="23" t="s">
        <v>57</v>
      </c>
      <c r="G267" s="21">
        <v>0.0</v>
      </c>
      <c r="H267" s="21">
        <v>0.0</v>
      </c>
      <c r="I267" s="21" t="s">
        <v>24</v>
      </c>
      <c r="J267" s="24"/>
      <c r="K267" s="24"/>
      <c r="L267" s="24"/>
      <c r="M267" s="24"/>
      <c r="N267" s="24"/>
      <c r="O267" s="24"/>
      <c r="P267" s="24"/>
      <c r="Q267" s="24"/>
      <c r="R267" s="21">
        <v>0.0</v>
      </c>
      <c r="S267" s="21">
        <v>40.0</v>
      </c>
      <c r="T267" s="24">
        <f t="shared" si="1"/>
        <v>0</v>
      </c>
      <c r="U267" s="24">
        <f t="shared" si="2"/>
        <v>0</v>
      </c>
      <c r="V267" s="24">
        <f>VLOOKUP(D267,tmp.leaf.masses.C.only!$B$1:$H$178,7,FALSE)</f>
        <v>0.01797</v>
      </c>
      <c r="W267" s="24" t="str">
        <f t="shared" si="3"/>
        <v>#NUM!</v>
      </c>
    </row>
    <row r="268">
      <c r="A268" s="21">
        <v>270.0</v>
      </c>
      <c r="B268" s="22">
        <v>41792.0</v>
      </c>
      <c r="C268" s="24"/>
      <c r="D268" s="21">
        <v>143.0</v>
      </c>
      <c r="E268" s="21" t="s">
        <v>396</v>
      </c>
      <c r="F268" s="23" t="s">
        <v>623</v>
      </c>
      <c r="G268" s="21">
        <v>4.0</v>
      </c>
      <c r="H268" s="21">
        <v>0.0</v>
      </c>
      <c r="I268" s="21" t="s">
        <v>398</v>
      </c>
      <c r="J268" s="21" t="s">
        <v>23</v>
      </c>
      <c r="K268" s="21" t="s">
        <v>1002</v>
      </c>
      <c r="L268" s="21" t="s">
        <v>932</v>
      </c>
      <c r="M268" s="21">
        <v>3.0</v>
      </c>
      <c r="N268" s="21" t="s">
        <v>66</v>
      </c>
      <c r="O268" s="21" t="s">
        <v>29</v>
      </c>
      <c r="P268" s="21" t="s">
        <v>36</v>
      </c>
      <c r="Q268" s="21" t="s">
        <v>1606</v>
      </c>
      <c r="R268" s="21">
        <v>1.0</v>
      </c>
      <c r="S268" s="21">
        <v>40.0</v>
      </c>
      <c r="T268" s="24">
        <f t="shared" si="1"/>
        <v>35</v>
      </c>
      <c r="U268" s="24">
        <f t="shared" si="2"/>
        <v>460.6995111</v>
      </c>
      <c r="V268" s="24">
        <f>VLOOKUP(D268,tmp.leaf.masses.C.only!$B$1:$H$178,7,FALSE)</f>
        <v>0.02659</v>
      </c>
      <c r="W268" s="24">
        <f t="shared" si="3"/>
        <v>2.663417751</v>
      </c>
    </row>
    <row r="269">
      <c r="A269" s="21">
        <v>271.0</v>
      </c>
      <c r="B269" s="22">
        <v>41792.0</v>
      </c>
      <c r="C269" s="24"/>
      <c r="D269" s="21">
        <v>143.0</v>
      </c>
      <c r="E269" s="21" t="s">
        <v>402</v>
      </c>
      <c r="F269" s="23" t="s">
        <v>624</v>
      </c>
      <c r="G269" s="21">
        <v>20.0</v>
      </c>
      <c r="H269" s="21">
        <v>-2.0</v>
      </c>
      <c r="I269" s="21" t="s">
        <v>1607</v>
      </c>
      <c r="J269" s="21" t="s">
        <v>23</v>
      </c>
      <c r="K269" s="21" t="s">
        <v>1002</v>
      </c>
      <c r="L269" s="21" t="s">
        <v>932</v>
      </c>
      <c r="M269" s="21">
        <v>1.0</v>
      </c>
      <c r="N269" s="21" t="s">
        <v>29</v>
      </c>
      <c r="O269" s="21" t="s">
        <v>29</v>
      </c>
      <c r="P269" s="21" t="s">
        <v>29</v>
      </c>
      <c r="Q269" s="21" t="s">
        <v>940</v>
      </c>
      <c r="R269" s="21">
        <v>1.0</v>
      </c>
      <c r="S269" s="21">
        <v>40.0</v>
      </c>
      <c r="T269" s="24">
        <f t="shared" si="1"/>
        <v>17500</v>
      </c>
      <c r="U269" s="24">
        <f t="shared" si="2"/>
        <v>230349.7555</v>
      </c>
      <c r="V269" s="24">
        <f>VLOOKUP(D269,tmp.leaf.masses.C.only!$B$1:$H$178,7,FALSE)</f>
        <v>0.02659</v>
      </c>
      <c r="W269" s="24">
        <f t="shared" si="3"/>
        <v>5.362387756</v>
      </c>
    </row>
    <row r="270">
      <c r="A270" s="21">
        <v>272.0</v>
      </c>
      <c r="B270" s="22">
        <v>41792.0</v>
      </c>
      <c r="C270" s="24"/>
      <c r="D270" s="21">
        <v>143.0</v>
      </c>
      <c r="E270" s="21" t="s">
        <v>28</v>
      </c>
      <c r="F270" s="23" t="s">
        <v>625</v>
      </c>
      <c r="G270" s="21">
        <v>12.0</v>
      </c>
      <c r="H270" s="21">
        <v>-2.0</v>
      </c>
      <c r="I270" s="21" t="s">
        <v>1607</v>
      </c>
      <c r="J270" s="21" t="s">
        <v>455</v>
      </c>
      <c r="K270" s="21" t="s">
        <v>948</v>
      </c>
      <c r="L270" s="21" t="s">
        <v>1608</v>
      </c>
      <c r="M270" s="21">
        <v>2.0</v>
      </c>
      <c r="N270" s="21" t="s">
        <v>29</v>
      </c>
      <c r="O270" s="21" t="s">
        <v>29</v>
      </c>
      <c r="P270" s="21" t="s">
        <v>29</v>
      </c>
      <c r="Q270" s="21" t="s">
        <v>1609</v>
      </c>
      <c r="R270" s="21">
        <v>1.0</v>
      </c>
      <c r="S270" s="21">
        <v>40.0</v>
      </c>
      <c r="T270" s="24">
        <f t="shared" si="1"/>
        <v>10500</v>
      </c>
      <c r="U270" s="24">
        <f t="shared" si="2"/>
        <v>138209.8533</v>
      </c>
      <c r="V270" s="24">
        <f>VLOOKUP(D270,tmp.leaf.masses.C.only!$B$1:$H$178,7,FALSE)</f>
        <v>0.02659</v>
      </c>
      <c r="W270" s="24">
        <f t="shared" si="3"/>
        <v>5.140539006</v>
      </c>
    </row>
    <row r="271">
      <c r="A271" s="21">
        <v>273.0</v>
      </c>
      <c r="B271" s="22">
        <v>41792.0</v>
      </c>
      <c r="C271" s="24"/>
      <c r="D271" s="21">
        <v>143.0</v>
      </c>
      <c r="E271" s="21" t="s">
        <v>113</v>
      </c>
      <c r="F271" s="23" t="s">
        <v>626</v>
      </c>
      <c r="G271" s="21">
        <v>10.0</v>
      </c>
      <c r="H271" s="21">
        <v>-2.0</v>
      </c>
      <c r="I271" s="43" t="s">
        <v>943</v>
      </c>
      <c r="J271" s="21" t="s">
        <v>455</v>
      </c>
      <c r="K271" s="21" t="s">
        <v>948</v>
      </c>
      <c r="L271" s="21" t="s">
        <v>1608</v>
      </c>
      <c r="M271" s="21">
        <v>2.0</v>
      </c>
      <c r="N271" s="21" t="s">
        <v>29</v>
      </c>
      <c r="O271" s="21" t="s">
        <v>29</v>
      </c>
      <c r="P271" s="21" t="s">
        <v>29</v>
      </c>
      <c r="Q271" s="21" t="s">
        <v>940</v>
      </c>
      <c r="R271" s="21">
        <v>1.0</v>
      </c>
      <c r="S271" s="21">
        <v>40.0</v>
      </c>
      <c r="T271" s="24">
        <f t="shared" si="1"/>
        <v>8750</v>
      </c>
      <c r="U271" s="24">
        <f t="shared" si="2"/>
        <v>115174.8778</v>
      </c>
      <c r="V271" s="24">
        <f>VLOOKUP(D271,tmp.leaf.masses.C.only!$B$1:$H$178,7,FALSE)</f>
        <v>0.02659</v>
      </c>
      <c r="W271" s="24">
        <f t="shared" si="3"/>
        <v>5.06135776</v>
      </c>
    </row>
    <row r="272">
      <c r="A272" s="21">
        <v>274.0</v>
      </c>
      <c r="B272" s="22">
        <v>41792.0</v>
      </c>
      <c r="C272" s="24"/>
      <c r="D272" s="21">
        <v>145.0</v>
      </c>
      <c r="E272" s="21" t="s">
        <v>396</v>
      </c>
      <c r="F272" s="23" t="s">
        <v>627</v>
      </c>
      <c r="G272" s="21">
        <v>12.0</v>
      </c>
      <c r="H272" s="21">
        <v>0.0</v>
      </c>
      <c r="I272" s="21" t="s">
        <v>1610</v>
      </c>
      <c r="J272" s="21" t="s">
        <v>752</v>
      </c>
      <c r="K272" s="21" t="s">
        <v>948</v>
      </c>
      <c r="L272" s="21" t="s">
        <v>1608</v>
      </c>
      <c r="M272" s="21">
        <v>2.0</v>
      </c>
      <c r="N272" s="21" t="s">
        <v>29</v>
      </c>
      <c r="O272" s="21" t="s">
        <v>29</v>
      </c>
      <c r="P272" s="21" t="s">
        <v>29</v>
      </c>
      <c r="Q272" s="21" t="s">
        <v>1611</v>
      </c>
      <c r="R272" s="21">
        <v>1.0</v>
      </c>
      <c r="S272" s="21">
        <v>40.0</v>
      </c>
      <c r="T272" s="24">
        <f t="shared" si="1"/>
        <v>105</v>
      </c>
      <c r="U272" s="24">
        <f t="shared" si="2"/>
        <v>1710.09772</v>
      </c>
      <c r="V272" s="24">
        <f>VLOOKUP(D272,tmp.leaf.masses.C.only!$B$1:$H$178,7,FALSE)</f>
        <v>0.02149</v>
      </c>
      <c r="W272" s="24">
        <f t="shared" si="3"/>
        <v>3.233020928</v>
      </c>
    </row>
    <row r="273">
      <c r="A273" s="21">
        <v>275.0</v>
      </c>
      <c r="B273" s="22">
        <v>41792.0</v>
      </c>
      <c r="C273" s="24"/>
      <c r="D273" s="21">
        <v>145.0</v>
      </c>
      <c r="E273" s="21" t="s">
        <v>402</v>
      </c>
      <c r="F273" s="23" t="s">
        <v>628</v>
      </c>
      <c r="G273" s="21">
        <v>3.0</v>
      </c>
      <c r="H273" s="21">
        <v>0.0</v>
      </c>
      <c r="I273" s="21" t="s">
        <v>954</v>
      </c>
      <c r="J273" s="21" t="s">
        <v>455</v>
      </c>
      <c r="K273" s="21" t="s">
        <v>948</v>
      </c>
      <c r="L273" s="21" t="s">
        <v>1608</v>
      </c>
      <c r="M273" s="21">
        <v>2.0</v>
      </c>
      <c r="N273" s="21" t="s">
        <v>29</v>
      </c>
      <c r="O273" s="21" t="s">
        <v>29</v>
      </c>
      <c r="P273" s="21" t="s">
        <v>29</v>
      </c>
      <c r="Q273" s="21" t="s">
        <v>940</v>
      </c>
      <c r="R273" s="21">
        <v>1.0</v>
      </c>
      <c r="S273" s="21">
        <v>40.0</v>
      </c>
      <c r="T273" s="24">
        <f t="shared" si="1"/>
        <v>26.25</v>
      </c>
      <c r="U273" s="24">
        <f t="shared" si="2"/>
        <v>427.52443</v>
      </c>
      <c r="V273" s="24">
        <f>VLOOKUP(D273,tmp.leaf.masses.C.only!$B$1:$H$178,7,FALSE)</f>
        <v>0.02149</v>
      </c>
      <c r="W273" s="24">
        <f t="shared" si="3"/>
        <v>2.630960937</v>
      </c>
    </row>
    <row r="274">
      <c r="A274" s="21">
        <v>276.0</v>
      </c>
      <c r="B274" s="22">
        <v>41792.0</v>
      </c>
      <c r="C274" s="24"/>
      <c r="D274" s="21">
        <v>145.0</v>
      </c>
      <c r="E274" s="21" t="s">
        <v>28</v>
      </c>
      <c r="F274" s="23" t="s">
        <v>629</v>
      </c>
      <c r="G274" s="21">
        <v>6.0</v>
      </c>
      <c r="H274" s="21">
        <v>0.0</v>
      </c>
      <c r="I274" s="21" t="s">
        <v>957</v>
      </c>
      <c r="J274" s="21" t="s">
        <v>455</v>
      </c>
      <c r="K274" s="21" t="s">
        <v>948</v>
      </c>
      <c r="L274" s="21" t="s">
        <v>1608</v>
      </c>
      <c r="M274" s="21">
        <v>3.0</v>
      </c>
      <c r="N274" s="21" t="s">
        <v>29</v>
      </c>
      <c r="O274" s="21" t="s">
        <v>29</v>
      </c>
      <c r="P274" s="21" t="s">
        <v>29</v>
      </c>
      <c r="Q274" s="21" t="s">
        <v>940</v>
      </c>
      <c r="R274" s="21">
        <v>1.0</v>
      </c>
      <c r="S274" s="21">
        <v>40.0</v>
      </c>
      <c r="T274" s="24">
        <f t="shared" si="1"/>
        <v>52.5</v>
      </c>
      <c r="U274" s="24">
        <f t="shared" si="2"/>
        <v>855.0488599</v>
      </c>
      <c r="V274" s="24">
        <f>VLOOKUP(D274,tmp.leaf.masses.C.only!$B$1:$H$178,7,FALSE)</f>
        <v>0.02149</v>
      </c>
      <c r="W274" s="24">
        <f t="shared" si="3"/>
        <v>2.931990932</v>
      </c>
    </row>
    <row r="275">
      <c r="A275" s="21">
        <v>277.0</v>
      </c>
      <c r="B275" s="22">
        <v>41792.0</v>
      </c>
      <c r="C275" s="24"/>
      <c r="D275" s="21">
        <v>146.0</v>
      </c>
      <c r="E275" s="21" t="s">
        <v>396</v>
      </c>
      <c r="F275" s="23" t="s">
        <v>630</v>
      </c>
      <c r="G275" s="21">
        <v>189.0</v>
      </c>
      <c r="H275" s="21">
        <v>-2.0</v>
      </c>
      <c r="I275" s="21" t="s">
        <v>1604</v>
      </c>
      <c r="J275" s="21" t="s">
        <v>455</v>
      </c>
      <c r="K275" s="21" t="s">
        <v>948</v>
      </c>
      <c r="L275" s="21" t="s">
        <v>1608</v>
      </c>
      <c r="M275" s="21">
        <v>3.0</v>
      </c>
      <c r="N275" s="21" t="s">
        <v>29</v>
      </c>
      <c r="O275" s="21" t="s">
        <v>29</v>
      </c>
      <c r="P275" s="21" t="s">
        <v>29</v>
      </c>
      <c r="Q275" s="43" t="s">
        <v>1612</v>
      </c>
      <c r="R275" s="21">
        <v>1.0</v>
      </c>
      <c r="S275" s="21">
        <v>40.0</v>
      </c>
      <c r="T275" s="24">
        <f t="shared" si="1"/>
        <v>165375</v>
      </c>
      <c r="U275" s="24">
        <f t="shared" si="2"/>
        <v>2840100.589</v>
      </c>
      <c r="V275" s="24">
        <f>VLOOKUP(D275,tmp.leaf.masses.C.only!$B$1:$H$178,7,FALSE)</f>
        <v>0.02038</v>
      </c>
      <c r="W275" s="24">
        <f t="shared" si="3"/>
        <v>6.453333722</v>
      </c>
    </row>
    <row r="276">
      <c r="A276" s="21">
        <v>278.0</v>
      </c>
      <c r="B276" s="22">
        <v>41792.0</v>
      </c>
      <c r="C276" s="24"/>
      <c r="D276" s="21">
        <v>146.0</v>
      </c>
      <c r="E276" s="21" t="s">
        <v>402</v>
      </c>
      <c r="F276" s="23" t="s">
        <v>631</v>
      </c>
      <c r="G276" s="21">
        <v>2.0</v>
      </c>
      <c r="H276" s="21">
        <v>-1.0</v>
      </c>
      <c r="I276" s="21" t="s">
        <v>398</v>
      </c>
      <c r="J276" s="21" t="s">
        <v>915</v>
      </c>
      <c r="K276" s="21" t="s">
        <v>1058</v>
      </c>
      <c r="L276" s="21" t="s">
        <v>1608</v>
      </c>
      <c r="M276" s="21">
        <v>3.0</v>
      </c>
      <c r="N276" s="21" t="s">
        <v>66</v>
      </c>
      <c r="O276" s="21" t="s">
        <v>29</v>
      </c>
      <c r="P276" s="21" t="s">
        <v>36</v>
      </c>
      <c r="Q276" s="21" t="s">
        <v>1613</v>
      </c>
      <c r="R276" s="21">
        <v>1.0</v>
      </c>
      <c r="S276" s="21">
        <v>40.0</v>
      </c>
      <c r="T276" s="24">
        <f t="shared" si="1"/>
        <v>175</v>
      </c>
      <c r="U276" s="24">
        <f t="shared" si="2"/>
        <v>3005.397448</v>
      </c>
      <c r="V276" s="24">
        <f>VLOOKUP(D276,tmp.leaf.masses.C.only!$B$1:$H$178,7,FALSE)</f>
        <v>0.02038</v>
      </c>
      <c r="W276" s="24">
        <f t="shared" si="3"/>
        <v>3.477901913</v>
      </c>
    </row>
    <row r="277">
      <c r="A277" s="21">
        <v>279.0</v>
      </c>
      <c r="B277" s="22">
        <v>41792.0</v>
      </c>
      <c r="C277" s="24"/>
      <c r="D277" s="21">
        <v>146.0</v>
      </c>
      <c r="E277" s="21" t="s">
        <v>28</v>
      </c>
      <c r="F277" s="23" t="s">
        <v>632</v>
      </c>
      <c r="G277" s="21">
        <v>3.0</v>
      </c>
      <c r="H277" s="21">
        <v>0.0</v>
      </c>
      <c r="I277" s="21" t="s">
        <v>398</v>
      </c>
      <c r="J277" s="21" t="s">
        <v>915</v>
      </c>
      <c r="K277" s="21" t="s">
        <v>1002</v>
      </c>
      <c r="L277" s="21" t="s">
        <v>932</v>
      </c>
      <c r="M277" s="21">
        <v>2.0</v>
      </c>
      <c r="N277" s="21" t="s">
        <v>66</v>
      </c>
      <c r="O277" s="21" t="s">
        <v>29</v>
      </c>
      <c r="P277" s="21" t="s">
        <v>29</v>
      </c>
      <c r="Q277" s="21" t="s">
        <v>940</v>
      </c>
      <c r="R277" s="21">
        <v>1.0</v>
      </c>
      <c r="S277" s="21">
        <v>40.0</v>
      </c>
      <c r="T277" s="24">
        <f t="shared" si="1"/>
        <v>26.25</v>
      </c>
      <c r="U277" s="24">
        <f t="shared" si="2"/>
        <v>450.8096173</v>
      </c>
      <c r="V277" s="24">
        <f>VLOOKUP(D277,tmp.leaf.masses.C.only!$B$1:$H$178,7,FALSE)</f>
        <v>0.02038</v>
      </c>
      <c r="W277" s="24">
        <f t="shared" si="3"/>
        <v>2.653993172</v>
      </c>
    </row>
    <row r="278">
      <c r="A278" s="21">
        <v>280.0</v>
      </c>
      <c r="B278" s="22">
        <v>41792.0</v>
      </c>
      <c r="C278" s="24"/>
      <c r="D278" s="21">
        <v>147.0</v>
      </c>
      <c r="E278" s="21" t="s">
        <v>396</v>
      </c>
      <c r="F278" s="23" t="s">
        <v>633</v>
      </c>
      <c r="G278" s="21">
        <v>8.0</v>
      </c>
      <c r="H278" s="21">
        <v>-2.0</v>
      </c>
      <c r="I278" s="21" t="s">
        <v>398</v>
      </c>
      <c r="J278" s="21" t="s">
        <v>915</v>
      </c>
      <c r="K278" s="21" t="s">
        <v>1058</v>
      </c>
      <c r="L278" s="21" t="s">
        <v>1608</v>
      </c>
      <c r="M278" s="21">
        <v>3.0</v>
      </c>
      <c r="N278" s="21" t="s">
        <v>66</v>
      </c>
      <c r="O278" s="21" t="s">
        <v>29</v>
      </c>
      <c r="P278" s="21" t="s">
        <v>36</v>
      </c>
      <c r="Q278" s="21" t="s">
        <v>940</v>
      </c>
      <c r="R278" s="21">
        <v>1.0</v>
      </c>
      <c r="S278" s="21">
        <v>40.0</v>
      </c>
      <c r="T278" s="24">
        <f t="shared" si="1"/>
        <v>7000</v>
      </c>
      <c r="U278" s="24">
        <f t="shared" si="2"/>
        <v>2179715.302</v>
      </c>
      <c r="V278" s="24">
        <f>VLOOKUP(D278,tmp.leaf.masses.C.only!$B$1:$H$178,7,FALSE)</f>
        <v>0.001124</v>
      </c>
      <c r="W278" s="24">
        <f t="shared" si="3"/>
        <v>6.338399773</v>
      </c>
    </row>
    <row r="279">
      <c r="A279" s="21">
        <v>281.0</v>
      </c>
      <c r="B279" s="22">
        <v>41792.0</v>
      </c>
      <c r="C279" s="24"/>
      <c r="D279" s="21">
        <v>147.0</v>
      </c>
      <c r="E279" s="21" t="s">
        <v>402</v>
      </c>
      <c r="F279" s="23" t="s">
        <v>634</v>
      </c>
      <c r="G279" s="21">
        <v>41.0</v>
      </c>
      <c r="H279" s="21">
        <v>-3.0</v>
      </c>
      <c r="I279" s="21" t="s">
        <v>398</v>
      </c>
      <c r="J279" s="21" t="s">
        <v>915</v>
      </c>
      <c r="K279" s="21" t="s">
        <v>1002</v>
      </c>
      <c r="L279" s="21" t="s">
        <v>932</v>
      </c>
      <c r="M279" s="21">
        <v>2.0</v>
      </c>
      <c r="N279" s="21" t="s">
        <v>66</v>
      </c>
      <c r="O279" s="21" t="s">
        <v>29</v>
      </c>
      <c r="P279" s="21" t="s">
        <v>29</v>
      </c>
      <c r="Q279" s="21" t="s">
        <v>940</v>
      </c>
      <c r="R279" s="21">
        <v>1.0</v>
      </c>
      <c r="S279" s="21">
        <v>40.0</v>
      </c>
      <c r="T279" s="24">
        <f t="shared" si="1"/>
        <v>358750</v>
      </c>
      <c r="U279" s="24">
        <f t="shared" si="2"/>
        <v>111710409.3</v>
      </c>
      <c r="V279" s="24">
        <f>VLOOKUP(D279,tmp.leaf.masses.C.only!$B$1:$H$178,7,FALSE)</f>
        <v>0.001124</v>
      </c>
      <c r="W279" s="24">
        <f t="shared" si="3"/>
        <v>8.048093643</v>
      </c>
    </row>
    <row r="280">
      <c r="A280" s="21">
        <v>282.0</v>
      </c>
      <c r="B280" s="22">
        <v>41792.0</v>
      </c>
      <c r="C280" s="24"/>
      <c r="D280" s="21">
        <v>147.0</v>
      </c>
      <c r="E280" s="21" t="s">
        <v>28</v>
      </c>
      <c r="F280" s="23" t="s">
        <v>635</v>
      </c>
      <c r="G280" s="21">
        <v>25.0</v>
      </c>
      <c r="H280" s="21">
        <v>-3.0</v>
      </c>
      <c r="I280" s="21" t="s">
        <v>1614</v>
      </c>
      <c r="J280" s="21" t="s">
        <v>23</v>
      </c>
      <c r="K280" s="21" t="s">
        <v>948</v>
      </c>
      <c r="L280" s="21" t="s">
        <v>1608</v>
      </c>
      <c r="M280" s="21">
        <v>3.0</v>
      </c>
      <c r="N280" s="21" t="s">
        <v>29</v>
      </c>
      <c r="O280" s="21" t="s">
        <v>29</v>
      </c>
      <c r="P280" s="21" t="s">
        <v>29</v>
      </c>
      <c r="Q280" s="21" t="s">
        <v>1615</v>
      </c>
      <c r="R280" s="21">
        <v>1.0</v>
      </c>
      <c r="S280" s="21">
        <v>40.0</v>
      </c>
      <c r="T280" s="24">
        <f t="shared" si="1"/>
        <v>218750</v>
      </c>
      <c r="U280" s="24">
        <f t="shared" si="2"/>
        <v>68116103.2</v>
      </c>
      <c r="V280" s="24">
        <f>VLOOKUP(D280,tmp.leaf.masses.C.only!$B$1:$H$178,7,FALSE)</f>
        <v>0.001124</v>
      </c>
      <c r="W280" s="24">
        <f t="shared" si="3"/>
        <v>7.833249795</v>
      </c>
    </row>
    <row r="281">
      <c r="A281" s="21">
        <v>283.0</v>
      </c>
      <c r="B281" s="22">
        <v>41792.0</v>
      </c>
      <c r="C281" s="24"/>
      <c r="D281" s="21">
        <v>147.0</v>
      </c>
      <c r="E281" s="21" t="s">
        <v>113</v>
      </c>
      <c r="F281" s="23" t="s">
        <v>636</v>
      </c>
      <c r="G281" s="21">
        <v>162.0</v>
      </c>
      <c r="H281" s="21">
        <v>-3.0</v>
      </c>
      <c r="I281" s="21" t="s">
        <v>1604</v>
      </c>
      <c r="J281" s="21" t="s">
        <v>23</v>
      </c>
      <c r="K281" s="21" t="s">
        <v>948</v>
      </c>
      <c r="L281" s="21" t="s">
        <v>1608</v>
      </c>
      <c r="M281" s="21">
        <v>3.0</v>
      </c>
      <c r="N281" s="21" t="s">
        <v>29</v>
      </c>
      <c r="O281" s="21" t="s">
        <v>29</v>
      </c>
      <c r="P281" s="21" t="s">
        <v>29</v>
      </c>
      <c r="Q281" s="21" t="s">
        <v>940</v>
      </c>
      <c r="R281" s="21">
        <v>1.0</v>
      </c>
      <c r="S281" s="21">
        <v>40.0</v>
      </c>
      <c r="T281" s="24">
        <f t="shared" si="1"/>
        <v>1417500</v>
      </c>
      <c r="U281" s="24">
        <f t="shared" si="2"/>
        <v>441392348.8</v>
      </c>
      <c r="V281" s="24">
        <f>VLOOKUP(D281,tmp.leaf.masses.C.only!$B$1:$H$178,7,FALSE)</f>
        <v>0.001124</v>
      </c>
      <c r="W281" s="24">
        <f t="shared" si="3"/>
        <v>8.644824801</v>
      </c>
    </row>
    <row r="282">
      <c r="A282" s="21">
        <v>284.0</v>
      </c>
      <c r="B282" s="22">
        <v>41792.0</v>
      </c>
      <c r="C282" s="24"/>
      <c r="D282" s="21">
        <v>148.0</v>
      </c>
      <c r="E282" s="21" t="s">
        <v>396</v>
      </c>
      <c r="F282" s="23" t="s">
        <v>637</v>
      </c>
      <c r="G282" s="21">
        <v>6.0</v>
      </c>
      <c r="H282" s="21">
        <v>-3.0</v>
      </c>
      <c r="I282" s="21" t="s">
        <v>398</v>
      </c>
      <c r="J282" s="21" t="s">
        <v>1616</v>
      </c>
      <c r="K282" s="21" t="s">
        <v>1617</v>
      </c>
      <c r="L282" s="21" t="s">
        <v>932</v>
      </c>
      <c r="M282" s="21">
        <v>2.0</v>
      </c>
      <c r="N282" s="21" t="s">
        <v>66</v>
      </c>
      <c r="O282" s="21" t="s">
        <v>29</v>
      </c>
      <c r="P282" s="21" t="s">
        <v>29</v>
      </c>
      <c r="Q282" s="21" t="s">
        <v>940</v>
      </c>
      <c r="R282" s="21">
        <v>1.0</v>
      </c>
      <c r="S282" s="21">
        <v>40.0</v>
      </c>
      <c r="T282" s="24">
        <f t="shared" si="1"/>
        <v>52500</v>
      </c>
      <c r="U282" s="24">
        <f t="shared" si="2"/>
        <v>1032303.371</v>
      </c>
      <c r="V282" s="24">
        <f>VLOOKUP(D282,tmp.leaf.masses.C.only!$B$1:$H$178,7,FALSE)</f>
        <v>0.0178</v>
      </c>
      <c r="W282" s="24">
        <f t="shared" si="3"/>
        <v>6.013807345</v>
      </c>
    </row>
    <row r="283">
      <c r="A283" s="21">
        <v>285.0</v>
      </c>
      <c r="B283" s="22">
        <v>41792.0</v>
      </c>
      <c r="C283" s="24"/>
      <c r="D283" s="21">
        <v>148.0</v>
      </c>
      <c r="E283" s="21" t="s">
        <v>402</v>
      </c>
      <c r="F283" s="23" t="s">
        <v>638</v>
      </c>
      <c r="G283" s="21">
        <v>1.0</v>
      </c>
      <c r="H283" s="21">
        <v>-3.0</v>
      </c>
      <c r="I283" s="21" t="s">
        <v>398</v>
      </c>
      <c r="J283" s="21" t="s">
        <v>1616</v>
      </c>
      <c r="K283" s="21" t="s">
        <v>1002</v>
      </c>
      <c r="L283" s="21" t="s">
        <v>1330</v>
      </c>
      <c r="M283" s="21">
        <v>1.0</v>
      </c>
      <c r="N283" s="21" t="s">
        <v>66</v>
      </c>
      <c r="O283" s="21" t="s">
        <v>29</v>
      </c>
      <c r="P283" s="21" t="s">
        <v>29</v>
      </c>
      <c r="Q283" s="21" t="s">
        <v>940</v>
      </c>
      <c r="R283" s="21">
        <v>1.0</v>
      </c>
      <c r="S283" s="21">
        <v>40.0</v>
      </c>
      <c r="T283" s="24">
        <f t="shared" si="1"/>
        <v>8750</v>
      </c>
      <c r="U283" s="24">
        <f t="shared" si="2"/>
        <v>172050.5618</v>
      </c>
      <c r="V283" s="24">
        <f>VLOOKUP(D283,tmp.leaf.masses.C.only!$B$1:$H$178,7,FALSE)</f>
        <v>0.0178</v>
      </c>
      <c r="W283" s="24">
        <f t="shared" si="3"/>
        <v>5.235656095</v>
      </c>
    </row>
    <row r="284">
      <c r="A284" s="21">
        <v>287.0</v>
      </c>
      <c r="B284" s="22">
        <v>41792.0</v>
      </c>
      <c r="C284" s="24"/>
      <c r="D284" s="21">
        <v>150.0</v>
      </c>
      <c r="E284" s="21" t="s">
        <v>396</v>
      </c>
      <c r="F284" s="23" t="s">
        <v>639</v>
      </c>
      <c r="G284" s="21">
        <v>65.0</v>
      </c>
      <c r="H284" s="21">
        <v>0.0</v>
      </c>
      <c r="I284" s="21" t="s">
        <v>398</v>
      </c>
      <c r="J284" s="21" t="s">
        <v>915</v>
      </c>
      <c r="K284" s="21" t="s">
        <v>1058</v>
      </c>
      <c r="L284" s="21" t="s">
        <v>400</v>
      </c>
      <c r="M284" s="21">
        <v>3.0</v>
      </c>
      <c r="N284" s="21" t="s">
        <v>36</v>
      </c>
      <c r="O284" s="21" t="s">
        <v>36</v>
      </c>
      <c r="P284" s="21" t="s">
        <v>29</v>
      </c>
      <c r="Q284" s="43" t="s">
        <v>1618</v>
      </c>
      <c r="R284" s="21">
        <v>1.0</v>
      </c>
      <c r="S284" s="21">
        <v>40.0</v>
      </c>
      <c r="T284" s="24">
        <f t="shared" si="1"/>
        <v>568.75</v>
      </c>
      <c r="U284" s="24">
        <f t="shared" si="2"/>
        <v>4275.397337</v>
      </c>
      <c r="V284" s="24">
        <f>VLOOKUP(D284,tmp.leaf.masses.C.only!$B$1:$H$178,7,FALSE)</f>
        <v>0.04656</v>
      </c>
      <c r="W284" s="24">
        <f t="shared" si="3"/>
        <v>3.630976482</v>
      </c>
    </row>
    <row r="285">
      <c r="A285" s="21">
        <v>288.0</v>
      </c>
      <c r="B285" s="22">
        <v>41792.0</v>
      </c>
      <c r="C285" s="24"/>
      <c r="D285" s="21">
        <v>151.0</v>
      </c>
      <c r="E285" s="21" t="s">
        <v>396</v>
      </c>
      <c r="F285" s="23" t="s">
        <v>640</v>
      </c>
      <c r="G285" s="21">
        <v>8.0</v>
      </c>
      <c r="H285" s="21">
        <v>-3.0</v>
      </c>
      <c r="I285" s="21" t="s">
        <v>398</v>
      </c>
      <c r="J285" s="21" t="s">
        <v>915</v>
      </c>
      <c r="K285" s="21" t="s">
        <v>1002</v>
      </c>
      <c r="L285" s="21" t="s">
        <v>400</v>
      </c>
      <c r="M285" s="21">
        <v>1.0</v>
      </c>
      <c r="N285" s="21" t="s">
        <v>36</v>
      </c>
      <c r="O285" s="21" t="s">
        <v>29</v>
      </c>
      <c r="P285" s="21" t="s">
        <v>29</v>
      </c>
      <c r="Q285" s="21" t="s">
        <v>940</v>
      </c>
      <c r="R285" s="21">
        <v>1.0</v>
      </c>
      <c r="S285" s="21">
        <v>40.0</v>
      </c>
      <c r="T285" s="24">
        <f t="shared" si="1"/>
        <v>70000</v>
      </c>
      <c r="U285" s="24">
        <f t="shared" si="2"/>
        <v>882247.0292</v>
      </c>
      <c r="V285" s="24">
        <f>VLOOKUP(D285,tmp.leaf.masses.C.only!$B$1:$H$178,7,FALSE)</f>
        <v>0.02777</v>
      </c>
      <c r="W285" s="24">
        <f t="shared" si="3"/>
        <v>5.945590205</v>
      </c>
    </row>
    <row r="286">
      <c r="A286" s="21">
        <v>289.0</v>
      </c>
      <c r="B286" s="22">
        <v>41792.0</v>
      </c>
      <c r="C286" s="24"/>
      <c r="D286" s="21">
        <v>152.0</v>
      </c>
      <c r="E286" s="21" t="s">
        <v>396</v>
      </c>
      <c r="F286" s="23" t="s">
        <v>641</v>
      </c>
      <c r="G286" s="21">
        <v>7.0</v>
      </c>
      <c r="H286" s="21">
        <v>-1.0</v>
      </c>
      <c r="I286" s="21" t="s">
        <v>398</v>
      </c>
      <c r="J286" s="21" t="s">
        <v>915</v>
      </c>
      <c r="K286" s="21" t="s">
        <v>1058</v>
      </c>
      <c r="L286" s="21" t="s">
        <v>932</v>
      </c>
      <c r="M286" s="21">
        <v>2.0</v>
      </c>
      <c r="N286" s="21" t="s">
        <v>36</v>
      </c>
      <c r="O286" s="21" t="s">
        <v>66</v>
      </c>
      <c r="P286" s="21" t="s">
        <v>29</v>
      </c>
      <c r="Q286" s="21" t="s">
        <v>940</v>
      </c>
      <c r="R286" s="21">
        <v>1.0</v>
      </c>
      <c r="S286" s="21">
        <v>40.0</v>
      </c>
      <c r="T286" s="24">
        <f t="shared" si="1"/>
        <v>612.5</v>
      </c>
      <c r="U286" s="24">
        <f t="shared" si="2"/>
        <v>8393.696163</v>
      </c>
      <c r="V286" s="24">
        <f>VLOOKUP(D286,tmp.leaf.masses.C.only!$B$1:$H$178,7,FALSE)</f>
        <v>0.02554</v>
      </c>
      <c r="W286" s="24">
        <f t="shared" si="3"/>
        <v>3.923953244</v>
      </c>
    </row>
    <row r="287">
      <c r="A287" s="21">
        <v>290.0</v>
      </c>
      <c r="B287" s="22">
        <v>41792.0</v>
      </c>
      <c r="C287" s="24"/>
      <c r="D287" s="21">
        <v>152.0</v>
      </c>
      <c r="E287" s="21" t="s">
        <v>402</v>
      </c>
      <c r="F287" s="23" t="s">
        <v>642</v>
      </c>
      <c r="G287" s="21">
        <v>7.0</v>
      </c>
      <c r="H287" s="21">
        <v>-1.0</v>
      </c>
      <c r="I287" s="21" t="s">
        <v>398</v>
      </c>
      <c r="J287" s="21" t="s">
        <v>915</v>
      </c>
      <c r="K287" s="21" t="s">
        <v>1002</v>
      </c>
      <c r="L287" s="21" t="s">
        <v>400</v>
      </c>
      <c r="M287" s="21">
        <v>2.0</v>
      </c>
      <c r="N287" s="21" t="s">
        <v>36</v>
      </c>
      <c r="O287" s="21" t="s">
        <v>29</v>
      </c>
      <c r="P287" s="21" t="s">
        <v>29</v>
      </c>
      <c r="Q287" s="21" t="s">
        <v>940</v>
      </c>
      <c r="R287" s="21">
        <v>1.0</v>
      </c>
      <c r="S287" s="21">
        <v>40.0</v>
      </c>
      <c r="T287" s="24">
        <f t="shared" si="1"/>
        <v>612.5</v>
      </c>
      <c r="U287" s="24">
        <f t="shared" si="2"/>
        <v>8393.696163</v>
      </c>
      <c r="V287" s="24">
        <f>VLOOKUP(D287,tmp.leaf.masses.C.only!$B$1:$H$178,7,FALSE)</f>
        <v>0.02554</v>
      </c>
      <c r="W287" s="24">
        <f t="shared" si="3"/>
        <v>3.923953244</v>
      </c>
    </row>
    <row r="288">
      <c r="A288" s="21">
        <v>291.0</v>
      </c>
      <c r="B288" s="22">
        <v>41792.0</v>
      </c>
      <c r="C288" s="24"/>
      <c r="D288" s="21">
        <v>152.0</v>
      </c>
      <c r="E288" s="21" t="s">
        <v>28</v>
      </c>
      <c r="F288" s="23" t="s">
        <v>643</v>
      </c>
      <c r="G288" s="21">
        <v>10.0</v>
      </c>
      <c r="H288" s="21">
        <v>-1.0</v>
      </c>
      <c r="I288" s="21" t="s">
        <v>1604</v>
      </c>
      <c r="J288" s="21" t="s">
        <v>455</v>
      </c>
      <c r="K288" s="21" t="s">
        <v>948</v>
      </c>
      <c r="L288" s="21" t="s">
        <v>411</v>
      </c>
      <c r="M288" s="21">
        <v>3.0</v>
      </c>
      <c r="N288" s="21" t="s">
        <v>29</v>
      </c>
      <c r="O288" s="21" t="s">
        <v>29</v>
      </c>
      <c r="P288" s="21" t="s">
        <v>29</v>
      </c>
      <c r="Q288" s="21" t="s">
        <v>940</v>
      </c>
      <c r="R288" s="21">
        <v>1.0</v>
      </c>
      <c r="S288" s="21">
        <v>40.0</v>
      </c>
      <c r="T288" s="24">
        <f t="shared" si="1"/>
        <v>875</v>
      </c>
      <c r="U288" s="24">
        <f t="shared" si="2"/>
        <v>11990.99452</v>
      </c>
      <c r="V288" s="24">
        <f>VLOOKUP(D288,tmp.leaf.masses.C.only!$B$1:$H$178,7,FALSE)</f>
        <v>0.02554</v>
      </c>
      <c r="W288" s="24">
        <f t="shared" si="3"/>
        <v>4.078855204</v>
      </c>
    </row>
    <row r="289">
      <c r="A289" s="21">
        <v>292.0</v>
      </c>
      <c r="B289" s="22">
        <v>41792.0</v>
      </c>
      <c r="C289" s="24"/>
      <c r="D289" s="21">
        <v>152.0</v>
      </c>
      <c r="E289" s="21" t="s">
        <v>113</v>
      </c>
      <c r="F289" s="23" t="s">
        <v>644</v>
      </c>
      <c r="G289" s="21">
        <v>49.0</v>
      </c>
      <c r="H289" s="21">
        <v>-1.0</v>
      </c>
      <c r="I289" s="43" t="s">
        <v>616</v>
      </c>
      <c r="J289" s="21" t="s">
        <v>455</v>
      </c>
      <c r="K289" s="21" t="s">
        <v>948</v>
      </c>
      <c r="L289" s="21" t="s">
        <v>411</v>
      </c>
      <c r="M289" s="21">
        <v>1.0</v>
      </c>
      <c r="N289" s="21" t="s">
        <v>29</v>
      </c>
      <c r="O289" s="21" t="s">
        <v>29</v>
      </c>
      <c r="P289" s="21" t="s">
        <v>29</v>
      </c>
      <c r="Q289" s="21" t="s">
        <v>1619</v>
      </c>
      <c r="R289" s="21">
        <v>1.0</v>
      </c>
      <c r="S289" s="21">
        <v>40.0</v>
      </c>
      <c r="T289" s="24">
        <f t="shared" si="1"/>
        <v>4287.5</v>
      </c>
      <c r="U289" s="24">
        <f t="shared" si="2"/>
        <v>58755.87314</v>
      </c>
      <c r="V289" s="24">
        <f>VLOOKUP(D289,tmp.leaf.masses.C.only!$B$1:$H$178,7,FALSE)</f>
        <v>0.02554</v>
      </c>
      <c r="W289" s="24">
        <f t="shared" si="3"/>
        <v>4.769051284</v>
      </c>
    </row>
    <row r="290">
      <c r="A290" s="21">
        <v>286.0</v>
      </c>
      <c r="B290" s="22">
        <v>41792.0</v>
      </c>
      <c r="C290" s="24"/>
      <c r="D290" s="21">
        <v>154.0</v>
      </c>
      <c r="E290" s="21" t="s">
        <v>57</v>
      </c>
      <c r="F290" s="23" t="s">
        <v>57</v>
      </c>
      <c r="G290" s="21">
        <v>0.0</v>
      </c>
      <c r="H290" s="21">
        <v>0.0</v>
      </c>
      <c r="I290" s="21" t="s">
        <v>24</v>
      </c>
      <c r="J290" s="24"/>
      <c r="K290" s="24"/>
      <c r="L290" s="24"/>
      <c r="M290" s="24"/>
      <c r="N290" s="24"/>
      <c r="O290" s="24"/>
      <c r="P290" s="24"/>
      <c r="Q290" s="21" t="s">
        <v>1620</v>
      </c>
      <c r="R290" s="21">
        <v>0.0</v>
      </c>
      <c r="S290" s="21">
        <v>40.0</v>
      </c>
      <c r="T290" s="24">
        <f t="shared" si="1"/>
        <v>0</v>
      </c>
      <c r="U290" s="24">
        <f t="shared" si="2"/>
        <v>0</v>
      </c>
      <c r="V290" s="24">
        <f>VLOOKUP(D290,tmp.leaf.masses.C.only!$B$1:$H$178,7,FALSE)</f>
        <v>0.01825</v>
      </c>
      <c r="W290" s="24" t="str">
        <f t="shared" si="3"/>
        <v>#NUM!</v>
      </c>
    </row>
    <row r="291">
      <c r="A291" s="21">
        <v>293.0</v>
      </c>
      <c r="B291" s="22">
        <v>41792.0</v>
      </c>
      <c r="C291" s="24"/>
      <c r="D291" s="21">
        <v>155.0</v>
      </c>
      <c r="E291" s="21" t="s">
        <v>396</v>
      </c>
      <c r="F291" s="23" t="s">
        <v>645</v>
      </c>
      <c r="G291" s="21">
        <v>49.0</v>
      </c>
      <c r="H291" s="21">
        <v>-2.0</v>
      </c>
      <c r="I291" s="21" t="s">
        <v>398</v>
      </c>
      <c r="J291" s="21" t="s">
        <v>915</v>
      </c>
      <c r="K291" s="21" t="s">
        <v>1002</v>
      </c>
      <c r="L291" s="21" t="s">
        <v>1330</v>
      </c>
      <c r="M291" s="21">
        <v>2.0</v>
      </c>
      <c r="N291" s="21" t="s">
        <v>36</v>
      </c>
      <c r="O291" s="21" t="s">
        <v>29</v>
      </c>
      <c r="P291" s="21" t="s">
        <v>29</v>
      </c>
      <c r="Q291" s="21" t="s">
        <v>940</v>
      </c>
      <c r="R291" s="21">
        <v>1.0</v>
      </c>
      <c r="S291" s="21">
        <v>40.0</v>
      </c>
      <c r="T291" s="24">
        <f t="shared" si="1"/>
        <v>42875</v>
      </c>
      <c r="U291" s="24">
        <f t="shared" si="2"/>
        <v>1121543.348</v>
      </c>
      <c r="V291" s="24">
        <f>VLOOKUP(D291,tmp.leaf.masses.C.only!$B$1:$H$178,7,FALSE)</f>
        <v>0.01338</v>
      </c>
      <c r="W291" s="24">
        <f t="shared" si="3"/>
        <v>6.049816064</v>
      </c>
    </row>
    <row r="292">
      <c r="A292" s="21">
        <v>294.0</v>
      </c>
      <c r="B292" s="22">
        <v>41792.0</v>
      </c>
      <c r="C292" s="24"/>
      <c r="D292" s="21">
        <v>156.0</v>
      </c>
      <c r="E292" s="21" t="s">
        <v>396</v>
      </c>
      <c r="F292" s="23" t="s">
        <v>646</v>
      </c>
      <c r="G292" s="21">
        <v>7.0</v>
      </c>
      <c r="H292" s="21">
        <v>-2.0</v>
      </c>
      <c r="I292" s="21" t="s">
        <v>398</v>
      </c>
      <c r="J292" s="21" t="s">
        <v>915</v>
      </c>
      <c r="K292" s="21" t="s">
        <v>1002</v>
      </c>
      <c r="L292" s="21" t="s">
        <v>400</v>
      </c>
      <c r="M292" s="21">
        <v>2.0</v>
      </c>
      <c r="N292" s="21" t="s">
        <v>36</v>
      </c>
      <c r="O292" s="21" t="s">
        <v>29</v>
      </c>
      <c r="P292" s="21" t="s">
        <v>29</v>
      </c>
      <c r="Q292" s="21" t="s">
        <v>940</v>
      </c>
      <c r="R292" s="21">
        <v>1.0</v>
      </c>
      <c r="S292" s="21">
        <v>40.0</v>
      </c>
      <c r="T292" s="24">
        <f t="shared" si="1"/>
        <v>6125</v>
      </c>
      <c r="U292" s="24">
        <f t="shared" si="2"/>
        <v>84266.90252</v>
      </c>
      <c r="V292" s="24">
        <f>VLOOKUP(D292,tmp.leaf.masses.C.only!$B$1:$H$178,7,FALSE)</f>
        <v>0.02544</v>
      </c>
      <c r="W292" s="24">
        <f t="shared" si="3"/>
        <v>4.92565703</v>
      </c>
    </row>
    <row r="293">
      <c r="A293" s="21">
        <v>295.0</v>
      </c>
      <c r="B293" s="22">
        <v>41792.0</v>
      </c>
      <c r="C293" s="24"/>
      <c r="D293" s="21">
        <v>156.0</v>
      </c>
      <c r="E293" s="21" t="s">
        <v>402</v>
      </c>
      <c r="F293" s="23" t="s">
        <v>647</v>
      </c>
      <c r="G293" s="21">
        <v>22.0</v>
      </c>
      <c r="H293" s="21">
        <v>-1.0</v>
      </c>
      <c r="I293" s="21" t="s">
        <v>1621</v>
      </c>
      <c r="J293" s="21" t="s">
        <v>455</v>
      </c>
      <c r="K293" s="21" t="s">
        <v>948</v>
      </c>
      <c r="L293" s="21" t="s">
        <v>411</v>
      </c>
      <c r="M293" s="21">
        <v>2.0</v>
      </c>
      <c r="N293" s="21" t="s">
        <v>29</v>
      </c>
      <c r="O293" s="21" t="s">
        <v>29</v>
      </c>
      <c r="P293" s="21" t="s">
        <v>29</v>
      </c>
      <c r="Q293" s="43" t="s">
        <v>1622</v>
      </c>
      <c r="R293" s="21">
        <v>1.0</v>
      </c>
      <c r="S293" s="21">
        <v>40.0</v>
      </c>
      <c r="T293" s="24">
        <f t="shared" si="1"/>
        <v>1925</v>
      </c>
      <c r="U293" s="24">
        <f t="shared" si="2"/>
        <v>26483.88365</v>
      </c>
      <c r="V293" s="24">
        <f>VLOOKUP(D293,tmp.leaf.masses.C.only!$B$1:$H$178,7,FALSE)</f>
        <v>0.02544</v>
      </c>
      <c r="W293" s="24">
        <f t="shared" si="3"/>
        <v>4.422981671</v>
      </c>
    </row>
    <row r="294">
      <c r="A294" s="21">
        <v>296.0</v>
      </c>
      <c r="B294" s="22">
        <v>41792.0</v>
      </c>
      <c r="C294" s="24"/>
      <c r="D294" s="21">
        <v>156.0</v>
      </c>
      <c r="E294" s="21" t="s">
        <v>28</v>
      </c>
      <c r="F294" s="23" t="s">
        <v>648</v>
      </c>
      <c r="G294" s="21">
        <v>12.0</v>
      </c>
      <c r="H294" s="21">
        <v>-1.0</v>
      </c>
      <c r="I294" s="21" t="s">
        <v>1604</v>
      </c>
      <c r="J294" s="21" t="s">
        <v>455</v>
      </c>
      <c r="K294" s="21" t="s">
        <v>948</v>
      </c>
      <c r="L294" s="21" t="s">
        <v>411</v>
      </c>
      <c r="M294" s="21">
        <v>3.0</v>
      </c>
      <c r="N294" s="21" t="s">
        <v>29</v>
      </c>
      <c r="O294" s="21" t="s">
        <v>29</v>
      </c>
      <c r="P294" s="21" t="s">
        <v>29</v>
      </c>
      <c r="Q294" s="21" t="s">
        <v>1623</v>
      </c>
      <c r="R294" s="21">
        <v>1.0</v>
      </c>
      <c r="S294" s="21">
        <v>40.0</v>
      </c>
      <c r="T294" s="24">
        <f t="shared" si="1"/>
        <v>1050</v>
      </c>
      <c r="U294" s="24">
        <f t="shared" si="2"/>
        <v>14445.75472</v>
      </c>
      <c r="V294" s="24">
        <f>VLOOKUP(D294,tmp.leaf.masses.C.only!$B$1:$H$178,7,FALSE)</f>
        <v>0.02544</v>
      </c>
      <c r="W294" s="24">
        <f t="shared" si="3"/>
        <v>4.159740236</v>
      </c>
    </row>
    <row r="295">
      <c r="A295" s="21">
        <v>297.0</v>
      </c>
      <c r="B295" s="22">
        <v>41792.0</v>
      </c>
      <c r="C295" s="24"/>
      <c r="D295" s="21">
        <v>156.0</v>
      </c>
      <c r="E295" s="21" t="s">
        <v>113</v>
      </c>
      <c r="F295" s="23" t="s">
        <v>650</v>
      </c>
      <c r="G295" s="21">
        <v>10.0</v>
      </c>
      <c r="H295" s="21">
        <v>-1.0</v>
      </c>
      <c r="I295" s="21" t="s">
        <v>957</v>
      </c>
      <c r="J295" s="21" t="s">
        <v>455</v>
      </c>
      <c r="K295" s="21" t="s">
        <v>948</v>
      </c>
      <c r="L295" s="21" t="s">
        <v>411</v>
      </c>
      <c r="M295" s="21">
        <v>3.0</v>
      </c>
      <c r="N295" s="21" t="s">
        <v>29</v>
      </c>
      <c r="O295" s="21" t="s">
        <v>29</v>
      </c>
      <c r="P295" s="21" t="s">
        <v>29</v>
      </c>
      <c r="Q295" s="21" t="s">
        <v>1623</v>
      </c>
      <c r="R295" s="21">
        <v>1.0</v>
      </c>
      <c r="S295" s="21">
        <v>40.0</v>
      </c>
      <c r="T295" s="24">
        <f t="shared" si="1"/>
        <v>875</v>
      </c>
      <c r="U295" s="24">
        <f t="shared" si="2"/>
        <v>12038.12893</v>
      </c>
      <c r="V295" s="24">
        <f>VLOOKUP(D295,tmp.leaf.masses.C.only!$B$1:$H$178,7,FALSE)</f>
        <v>0.02544</v>
      </c>
      <c r="W295" s="24">
        <f t="shared" si="3"/>
        <v>4.08055899</v>
      </c>
    </row>
    <row r="296">
      <c r="A296" s="21">
        <v>298.0</v>
      </c>
      <c r="B296" s="22">
        <v>41792.0</v>
      </c>
      <c r="C296" s="24"/>
      <c r="D296" s="21">
        <v>156.0</v>
      </c>
      <c r="E296" s="21" t="s">
        <v>607</v>
      </c>
      <c r="F296" s="23" t="s">
        <v>651</v>
      </c>
      <c r="G296" s="21">
        <v>4.0</v>
      </c>
      <c r="H296" s="21">
        <v>-3.0</v>
      </c>
      <c r="I296" s="43" t="s">
        <v>616</v>
      </c>
      <c r="J296" s="21" t="s">
        <v>409</v>
      </c>
      <c r="K296" s="21" t="s">
        <v>948</v>
      </c>
      <c r="L296" s="21" t="s">
        <v>411</v>
      </c>
      <c r="M296" s="21">
        <v>1.0</v>
      </c>
      <c r="N296" s="21" t="s">
        <v>29</v>
      </c>
      <c r="O296" s="21" t="s">
        <v>29</v>
      </c>
      <c r="P296" s="21" t="s">
        <v>29</v>
      </c>
      <c r="Q296" s="21" t="s">
        <v>940</v>
      </c>
      <c r="R296" s="21">
        <v>1.0</v>
      </c>
      <c r="S296" s="21">
        <v>40.0</v>
      </c>
      <c r="T296" s="24">
        <f t="shared" si="1"/>
        <v>35000</v>
      </c>
      <c r="U296" s="24">
        <f t="shared" si="2"/>
        <v>481525.1572</v>
      </c>
      <c r="V296" s="24">
        <f>VLOOKUP(D296,tmp.leaf.masses.C.only!$B$1:$H$178,7,FALSE)</f>
        <v>0.02544</v>
      </c>
      <c r="W296" s="24">
        <f t="shared" si="3"/>
        <v>5.682618982</v>
      </c>
    </row>
    <row r="297">
      <c r="A297" s="21">
        <v>299.0</v>
      </c>
      <c r="B297" s="22">
        <v>41792.0</v>
      </c>
      <c r="C297" s="24"/>
      <c r="D297" s="21">
        <v>157.0</v>
      </c>
      <c r="E297" s="21" t="s">
        <v>396</v>
      </c>
      <c r="F297" s="23" t="s">
        <v>653</v>
      </c>
      <c r="G297" s="21">
        <v>6.0</v>
      </c>
      <c r="H297" s="21">
        <v>-3.0</v>
      </c>
      <c r="I297" s="21" t="s">
        <v>398</v>
      </c>
      <c r="J297" s="21" t="s">
        <v>915</v>
      </c>
      <c r="K297" s="21" t="s">
        <v>1058</v>
      </c>
      <c r="L297" s="21" t="s">
        <v>400</v>
      </c>
      <c r="M297" s="21">
        <v>2.0</v>
      </c>
      <c r="N297" s="21" t="s">
        <v>36</v>
      </c>
      <c r="O297" s="21" t="s">
        <v>29</v>
      </c>
      <c r="P297" s="21" t="s">
        <v>29</v>
      </c>
      <c r="Q297" s="21" t="s">
        <v>940</v>
      </c>
      <c r="R297" s="21">
        <v>1.0</v>
      </c>
      <c r="S297" s="21">
        <v>40.0</v>
      </c>
      <c r="T297" s="24">
        <f t="shared" si="1"/>
        <v>52500</v>
      </c>
      <c r="U297" s="24">
        <f t="shared" si="2"/>
        <v>459375</v>
      </c>
      <c r="V297" s="24">
        <f>VLOOKUP(D297,tmp.leaf.masses.C.only!$B$1:$H$178,7,FALSE)</f>
        <v>0.04</v>
      </c>
      <c r="W297" s="24">
        <f t="shared" si="3"/>
        <v>5.662167356</v>
      </c>
    </row>
    <row r="298">
      <c r="A298" s="21">
        <v>300.0</v>
      </c>
      <c r="B298" s="22">
        <v>41792.0</v>
      </c>
      <c r="C298" s="24"/>
      <c r="D298" s="21">
        <v>157.0</v>
      </c>
      <c r="E298" s="21" t="s">
        <v>402</v>
      </c>
      <c r="F298" s="23" t="s">
        <v>654</v>
      </c>
      <c r="G298" s="21">
        <v>6.0</v>
      </c>
      <c r="H298" s="21">
        <v>-3.0</v>
      </c>
      <c r="I298" s="21" t="s">
        <v>962</v>
      </c>
      <c r="J298" s="21" t="s">
        <v>23</v>
      </c>
      <c r="K298" s="21" t="s">
        <v>948</v>
      </c>
      <c r="L298" s="21" t="s">
        <v>411</v>
      </c>
      <c r="M298" s="21">
        <v>2.0</v>
      </c>
      <c r="N298" s="21" t="s">
        <v>29</v>
      </c>
      <c r="O298" s="21" t="s">
        <v>29</v>
      </c>
      <c r="P298" s="21" t="s">
        <v>29</v>
      </c>
      <c r="Q298" s="21" t="s">
        <v>1624</v>
      </c>
      <c r="R298" s="21">
        <v>1.0</v>
      </c>
      <c r="S298" s="21">
        <v>40.0</v>
      </c>
      <c r="T298" s="24">
        <f t="shared" si="1"/>
        <v>52500</v>
      </c>
      <c r="U298" s="24">
        <f t="shared" si="2"/>
        <v>459375</v>
      </c>
      <c r="V298" s="24">
        <f>VLOOKUP(D298,tmp.leaf.masses.C.only!$B$1:$H$178,7,FALSE)</f>
        <v>0.04</v>
      </c>
      <c r="W298" s="24">
        <f t="shared" si="3"/>
        <v>5.662167356</v>
      </c>
    </row>
    <row r="299">
      <c r="A299" s="21">
        <v>301.0</v>
      </c>
      <c r="B299" s="22">
        <v>41792.0</v>
      </c>
      <c r="C299" s="24"/>
      <c r="D299" s="21">
        <v>157.0</v>
      </c>
      <c r="E299" s="21" t="s">
        <v>28</v>
      </c>
      <c r="F299" s="23" t="s">
        <v>655</v>
      </c>
      <c r="G299" s="21">
        <v>4.0</v>
      </c>
      <c r="H299" s="21">
        <v>-3.0</v>
      </c>
      <c r="I299" s="21" t="s">
        <v>1016</v>
      </c>
      <c r="J299" s="21" t="s">
        <v>455</v>
      </c>
      <c r="K299" s="21" t="s">
        <v>948</v>
      </c>
      <c r="L299" s="21" t="s">
        <v>411</v>
      </c>
      <c r="M299" s="21">
        <v>3.0</v>
      </c>
      <c r="N299" s="21" t="s">
        <v>29</v>
      </c>
      <c r="O299" s="21" t="s">
        <v>29</v>
      </c>
      <c r="P299" s="21" t="s">
        <v>29</v>
      </c>
      <c r="Q299" s="21" t="s">
        <v>940</v>
      </c>
      <c r="R299" s="21">
        <v>1.0</v>
      </c>
      <c r="S299" s="21">
        <v>40.0</v>
      </c>
      <c r="T299" s="24">
        <f t="shared" si="1"/>
        <v>35000</v>
      </c>
      <c r="U299" s="24">
        <f t="shared" si="2"/>
        <v>306250</v>
      </c>
      <c r="V299" s="24">
        <f>VLOOKUP(D299,tmp.leaf.masses.C.only!$B$1:$H$178,7,FALSE)</f>
        <v>0.04</v>
      </c>
      <c r="W299" s="24">
        <f t="shared" si="3"/>
        <v>5.486076097</v>
      </c>
    </row>
    <row r="300">
      <c r="A300" s="21">
        <v>302.0</v>
      </c>
      <c r="B300" s="22">
        <v>41792.0</v>
      </c>
      <c r="C300" s="24"/>
      <c r="D300" s="21">
        <v>157.0</v>
      </c>
      <c r="E300" s="21" t="s">
        <v>113</v>
      </c>
      <c r="F300" s="23" t="s">
        <v>656</v>
      </c>
      <c r="G300" s="21">
        <v>3.0</v>
      </c>
      <c r="H300" s="21">
        <v>-3.0</v>
      </c>
      <c r="I300" s="21" t="s">
        <v>957</v>
      </c>
      <c r="J300" s="21" t="s">
        <v>455</v>
      </c>
      <c r="K300" s="21" t="s">
        <v>948</v>
      </c>
      <c r="L300" s="21" t="s">
        <v>411</v>
      </c>
      <c r="M300" s="21">
        <v>3.0</v>
      </c>
      <c r="N300" s="21" t="s">
        <v>29</v>
      </c>
      <c r="O300" s="21" t="s">
        <v>29</v>
      </c>
      <c r="P300" s="21" t="s">
        <v>29</v>
      </c>
      <c r="Q300" s="21" t="s">
        <v>940</v>
      </c>
      <c r="R300" s="21">
        <v>1.0</v>
      </c>
      <c r="S300" s="21">
        <v>40.0</v>
      </c>
      <c r="T300" s="24">
        <f t="shared" si="1"/>
        <v>26250</v>
      </c>
      <c r="U300" s="24">
        <f t="shared" si="2"/>
        <v>229687.5</v>
      </c>
      <c r="V300" s="24">
        <f>VLOOKUP(D300,tmp.leaf.masses.C.only!$B$1:$H$178,7,FALSE)</f>
        <v>0.04</v>
      </c>
      <c r="W300" s="24">
        <f t="shared" si="3"/>
        <v>5.361137361</v>
      </c>
    </row>
    <row r="301">
      <c r="A301" s="21">
        <v>303.0</v>
      </c>
      <c r="B301" s="22">
        <v>41792.0</v>
      </c>
      <c r="C301" s="24"/>
      <c r="D301" s="21">
        <v>157.0</v>
      </c>
      <c r="E301" s="21" t="s">
        <v>607</v>
      </c>
      <c r="F301" s="23" t="s">
        <v>657</v>
      </c>
      <c r="G301" s="21">
        <v>4.0</v>
      </c>
      <c r="H301" s="21">
        <v>-3.0</v>
      </c>
      <c r="I301" s="21" t="s">
        <v>1621</v>
      </c>
      <c r="J301" s="21" t="s">
        <v>455</v>
      </c>
      <c r="K301" s="21" t="s">
        <v>948</v>
      </c>
      <c r="L301" s="21" t="s">
        <v>411</v>
      </c>
      <c r="M301" s="21">
        <v>2.0</v>
      </c>
      <c r="N301" s="21" t="s">
        <v>29</v>
      </c>
      <c r="O301" s="21" t="s">
        <v>29</v>
      </c>
      <c r="P301" s="21" t="s">
        <v>29</v>
      </c>
      <c r="Q301" s="21" t="s">
        <v>1623</v>
      </c>
      <c r="R301" s="21">
        <v>1.0</v>
      </c>
      <c r="S301" s="21">
        <v>40.0</v>
      </c>
      <c r="T301" s="24">
        <f t="shared" si="1"/>
        <v>35000</v>
      </c>
      <c r="U301" s="24">
        <f t="shared" si="2"/>
        <v>306250</v>
      </c>
      <c r="V301" s="24">
        <f>VLOOKUP(D301,tmp.leaf.masses.C.only!$B$1:$H$178,7,FALSE)</f>
        <v>0.04</v>
      </c>
      <c r="W301" s="24">
        <f t="shared" si="3"/>
        <v>5.486076097</v>
      </c>
    </row>
    <row r="302">
      <c r="A302" s="21">
        <v>304.0</v>
      </c>
      <c r="B302" s="22">
        <v>41792.0</v>
      </c>
      <c r="C302" s="24"/>
      <c r="D302" s="21">
        <v>158.0</v>
      </c>
      <c r="E302" s="21" t="s">
        <v>396</v>
      </c>
      <c r="F302" s="23" t="s">
        <v>658</v>
      </c>
      <c r="G302" s="21">
        <v>19.0</v>
      </c>
      <c r="H302" s="21">
        <v>-1.0</v>
      </c>
      <c r="I302" s="21" t="s">
        <v>398</v>
      </c>
      <c r="J302" s="21" t="s">
        <v>915</v>
      </c>
      <c r="K302" s="21" t="s">
        <v>1002</v>
      </c>
      <c r="L302" s="21" t="s">
        <v>400</v>
      </c>
      <c r="M302" s="21">
        <v>2.0</v>
      </c>
      <c r="N302" s="21" t="s">
        <v>36</v>
      </c>
      <c r="O302" s="21" t="s">
        <v>29</v>
      </c>
      <c r="P302" s="21" t="s">
        <v>29</v>
      </c>
      <c r="Q302" s="21" t="s">
        <v>940</v>
      </c>
      <c r="R302" s="21">
        <v>1.0</v>
      </c>
      <c r="S302" s="21">
        <v>40.0</v>
      </c>
      <c r="T302" s="24">
        <f t="shared" si="1"/>
        <v>1662.5</v>
      </c>
      <c r="U302" s="24">
        <f t="shared" si="2"/>
        <v>21228.56622</v>
      </c>
      <c r="V302" s="24">
        <f>VLOOKUP(D302,tmp.leaf.masses.C.only!$B$1:$H$178,7,FALSE)</f>
        <v>0.02741</v>
      </c>
      <c r="W302" s="24">
        <f t="shared" si="3"/>
        <v>4.326920663</v>
      </c>
    </row>
    <row r="303">
      <c r="A303" s="21">
        <v>305.0</v>
      </c>
      <c r="B303" s="22">
        <v>41792.0</v>
      </c>
      <c r="C303" s="24"/>
      <c r="D303" s="21">
        <v>158.0</v>
      </c>
      <c r="E303" s="21" t="s">
        <v>402</v>
      </c>
      <c r="F303" s="23" t="s">
        <v>659</v>
      </c>
      <c r="G303" s="21">
        <v>9.0</v>
      </c>
      <c r="H303" s="21">
        <v>-2.0</v>
      </c>
      <c r="I303" s="21" t="s">
        <v>954</v>
      </c>
      <c r="J303" s="21" t="s">
        <v>455</v>
      </c>
      <c r="K303" s="21" t="s">
        <v>948</v>
      </c>
      <c r="L303" s="21" t="s">
        <v>411</v>
      </c>
      <c r="M303" s="21">
        <v>3.0</v>
      </c>
      <c r="N303" s="21" t="s">
        <v>29</v>
      </c>
      <c r="O303" s="21" t="s">
        <v>29</v>
      </c>
      <c r="P303" s="21" t="s">
        <v>29</v>
      </c>
      <c r="Q303" s="21" t="s">
        <v>940</v>
      </c>
      <c r="R303" s="21">
        <v>1.0</v>
      </c>
      <c r="S303" s="21">
        <v>40.0</v>
      </c>
      <c r="T303" s="24">
        <f t="shared" si="1"/>
        <v>7875</v>
      </c>
      <c r="U303" s="24">
        <f t="shared" si="2"/>
        <v>100556.3663</v>
      </c>
      <c r="V303" s="24">
        <f>VLOOKUP(D303,tmp.leaf.masses.C.only!$B$1:$H$178,7,FALSE)</f>
        <v>0.02741</v>
      </c>
      <c r="W303" s="24">
        <f t="shared" si="3"/>
        <v>5.002409571</v>
      </c>
    </row>
    <row r="304">
      <c r="A304" s="21">
        <v>306.0</v>
      </c>
      <c r="B304" s="22">
        <v>41792.0</v>
      </c>
      <c r="C304" s="24"/>
      <c r="D304" s="21">
        <v>158.0</v>
      </c>
      <c r="E304" s="21" t="s">
        <v>28</v>
      </c>
      <c r="F304" s="23" t="s">
        <v>660</v>
      </c>
      <c r="G304" s="21">
        <v>5.0</v>
      </c>
      <c r="H304" s="21">
        <v>-2.0</v>
      </c>
      <c r="I304" s="21" t="s">
        <v>1607</v>
      </c>
      <c r="J304" s="21" t="s">
        <v>455</v>
      </c>
      <c r="K304" s="21" t="s">
        <v>948</v>
      </c>
      <c r="L304" s="21" t="s">
        <v>411</v>
      </c>
      <c r="M304" s="21">
        <v>1.0</v>
      </c>
      <c r="N304" s="21" t="s">
        <v>29</v>
      </c>
      <c r="O304" s="21" t="s">
        <v>29</v>
      </c>
      <c r="P304" s="21" t="s">
        <v>29</v>
      </c>
      <c r="Q304" s="21" t="s">
        <v>940</v>
      </c>
      <c r="R304" s="21">
        <v>1.0</v>
      </c>
      <c r="S304" s="21">
        <v>40.0</v>
      </c>
      <c r="T304" s="24">
        <f t="shared" si="1"/>
        <v>4375</v>
      </c>
      <c r="U304" s="24">
        <f t="shared" si="2"/>
        <v>55864.64794</v>
      </c>
      <c r="V304" s="24">
        <f>VLOOKUP(D304,tmp.leaf.masses.C.only!$B$1:$H$178,7,FALSE)</f>
        <v>0.02741</v>
      </c>
      <c r="W304" s="24">
        <f t="shared" si="3"/>
        <v>4.747137066</v>
      </c>
    </row>
    <row r="305">
      <c r="A305" s="21">
        <v>307.0</v>
      </c>
      <c r="B305" s="22">
        <v>41792.0</v>
      </c>
      <c r="C305" s="24"/>
      <c r="D305" s="21">
        <v>158.0</v>
      </c>
      <c r="E305" s="21" t="s">
        <v>113</v>
      </c>
      <c r="F305" s="23" t="s">
        <v>661</v>
      </c>
      <c r="G305" s="21">
        <v>18.0</v>
      </c>
      <c r="H305" s="21">
        <v>-2.0</v>
      </c>
      <c r="I305" s="21" t="s">
        <v>962</v>
      </c>
      <c r="J305" s="21" t="s">
        <v>409</v>
      </c>
      <c r="K305" s="21" t="s">
        <v>948</v>
      </c>
      <c r="L305" s="21" t="s">
        <v>411</v>
      </c>
      <c r="M305" s="21">
        <v>1.0</v>
      </c>
      <c r="N305" s="21" t="s">
        <v>29</v>
      </c>
      <c r="O305" s="21" t="s">
        <v>29</v>
      </c>
      <c r="P305" s="21" t="s">
        <v>29</v>
      </c>
      <c r="Q305" s="21" t="s">
        <v>940</v>
      </c>
      <c r="R305" s="21">
        <v>1.0</v>
      </c>
      <c r="S305" s="21">
        <v>40.0</v>
      </c>
      <c r="T305" s="24">
        <f t="shared" si="1"/>
        <v>15750</v>
      </c>
      <c r="U305" s="24">
        <f t="shared" si="2"/>
        <v>201112.7326</v>
      </c>
      <c r="V305" s="24">
        <f>VLOOKUP(D305,tmp.leaf.masses.C.only!$B$1:$H$178,7,FALSE)</f>
        <v>0.02741</v>
      </c>
      <c r="W305" s="24">
        <f t="shared" si="3"/>
        <v>5.303439567</v>
      </c>
    </row>
    <row r="306">
      <c r="A306" s="21">
        <v>308.0</v>
      </c>
      <c r="B306" s="22">
        <v>41792.0</v>
      </c>
      <c r="C306" s="24"/>
      <c r="D306" s="21">
        <v>158.0</v>
      </c>
      <c r="E306" s="21" t="s">
        <v>607</v>
      </c>
      <c r="F306" s="23" t="s">
        <v>662</v>
      </c>
      <c r="G306" s="21">
        <v>5.0</v>
      </c>
      <c r="H306" s="21">
        <v>-2.0</v>
      </c>
      <c r="I306" s="21" t="s">
        <v>957</v>
      </c>
      <c r="J306" s="21" t="s">
        <v>455</v>
      </c>
      <c r="K306" s="21" t="s">
        <v>948</v>
      </c>
      <c r="L306" s="21" t="s">
        <v>411</v>
      </c>
      <c r="M306" s="21">
        <v>3.0</v>
      </c>
      <c r="N306" s="21" t="s">
        <v>29</v>
      </c>
      <c r="O306" s="21" t="s">
        <v>29</v>
      </c>
      <c r="P306" s="21" t="s">
        <v>29</v>
      </c>
      <c r="Q306" s="21" t="s">
        <v>940</v>
      </c>
      <c r="R306" s="21">
        <v>1.0</v>
      </c>
      <c r="S306" s="21">
        <v>40.0</v>
      </c>
      <c r="T306" s="24">
        <f t="shared" si="1"/>
        <v>4375</v>
      </c>
      <c r="U306" s="24">
        <f t="shared" si="2"/>
        <v>55864.64794</v>
      </c>
      <c r="V306" s="24">
        <f>VLOOKUP(D306,tmp.leaf.masses.C.only!$B$1:$H$178,7,FALSE)</f>
        <v>0.02741</v>
      </c>
      <c r="W306" s="24">
        <f t="shared" si="3"/>
        <v>4.747137066</v>
      </c>
    </row>
    <row r="307">
      <c r="A307" s="21">
        <v>309.0</v>
      </c>
      <c r="B307" s="22">
        <v>41792.0</v>
      </c>
      <c r="C307" s="24"/>
      <c r="D307" s="21">
        <v>158.0</v>
      </c>
      <c r="E307" s="21" t="s">
        <v>930</v>
      </c>
      <c r="F307" s="23" t="s">
        <v>663</v>
      </c>
      <c r="G307" s="21">
        <v>11.0</v>
      </c>
      <c r="H307" s="21">
        <v>-1.0</v>
      </c>
      <c r="I307" s="21" t="s">
        <v>1016</v>
      </c>
      <c r="J307" s="21" t="s">
        <v>455</v>
      </c>
      <c r="K307" s="21" t="s">
        <v>948</v>
      </c>
      <c r="L307" s="21" t="s">
        <v>411</v>
      </c>
      <c r="M307" s="21">
        <v>3.0</v>
      </c>
      <c r="N307" s="21" t="s">
        <v>29</v>
      </c>
      <c r="O307" s="21" t="s">
        <v>29</v>
      </c>
      <c r="P307" s="21" t="s">
        <v>29</v>
      </c>
      <c r="Q307" s="21" t="s">
        <v>940</v>
      </c>
      <c r="R307" s="21">
        <v>1.0</v>
      </c>
      <c r="S307" s="21">
        <v>40.0</v>
      </c>
      <c r="T307" s="24">
        <f t="shared" si="1"/>
        <v>962.5</v>
      </c>
      <c r="U307" s="24">
        <f t="shared" si="2"/>
        <v>12290.22255</v>
      </c>
      <c r="V307" s="24">
        <f>VLOOKUP(D307,tmp.leaf.masses.C.only!$B$1:$H$178,7,FALSE)</f>
        <v>0.02741</v>
      </c>
      <c r="W307" s="24">
        <f t="shared" si="3"/>
        <v>4.089559747</v>
      </c>
    </row>
    <row r="308">
      <c r="A308" s="21">
        <v>310.0</v>
      </c>
      <c r="B308" s="22">
        <v>41792.0</v>
      </c>
      <c r="C308" s="24"/>
      <c r="D308" s="21">
        <v>158.0</v>
      </c>
      <c r="E308" s="21" t="s">
        <v>1076</v>
      </c>
      <c r="F308" s="23" t="s">
        <v>664</v>
      </c>
      <c r="G308" s="21">
        <v>7.0</v>
      </c>
      <c r="H308" s="21">
        <v>-1.0</v>
      </c>
      <c r="I308" s="21" t="s">
        <v>1607</v>
      </c>
      <c r="J308" s="21" t="s">
        <v>23</v>
      </c>
      <c r="K308" s="21" t="s">
        <v>1002</v>
      </c>
      <c r="L308" s="21" t="s">
        <v>411</v>
      </c>
      <c r="M308" s="21">
        <v>2.0</v>
      </c>
      <c r="N308" s="21" t="s">
        <v>29</v>
      </c>
      <c r="O308" s="21" t="s">
        <v>36</v>
      </c>
      <c r="P308" s="21" t="s">
        <v>29</v>
      </c>
      <c r="Q308" s="21" t="s">
        <v>940</v>
      </c>
      <c r="R308" s="21">
        <v>1.0</v>
      </c>
      <c r="S308" s="21">
        <v>40.0</v>
      </c>
      <c r="T308" s="24">
        <f t="shared" si="1"/>
        <v>612.5</v>
      </c>
      <c r="U308" s="24">
        <f t="shared" si="2"/>
        <v>7821.050711</v>
      </c>
      <c r="V308" s="24">
        <f>VLOOKUP(D308,tmp.leaf.masses.C.only!$B$1:$H$178,7,FALSE)</f>
        <v>0.02741</v>
      </c>
      <c r="W308" s="24">
        <f t="shared" si="3"/>
        <v>3.893265102</v>
      </c>
    </row>
    <row r="309">
      <c r="A309" s="21">
        <v>311.0</v>
      </c>
      <c r="B309" s="22">
        <v>41793.0</v>
      </c>
      <c r="C309" s="24"/>
      <c r="D309" s="21">
        <v>160.0</v>
      </c>
      <c r="E309" s="21" t="s">
        <v>396</v>
      </c>
      <c r="F309" s="23" t="s">
        <v>665</v>
      </c>
      <c r="G309" s="21">
        <v>3.0</v>
      </c>
      <c r="H309" s="21">
        <v>-3.0</v>
      </c>
      <c r="I309" s="21" t="s">
        <v>398</v>
      </c>
      <c r="J309" s="21" t="s">
        <v>915</v>
      </c>
      <c r="K309" s="21" t="s">
        <v>1002</v>
      </c>
      <c r="L309" s="21" t="s">
        <v>400</v>
      </c>
      <c r="M309" s="21">
        <v>2.0</v>
      </c>
      <c r="N309" s="24"/>
      <c r="O309" s="24"/>
      <c r="P309" s="24"/>
      <c r="Q309" s="21" t="s">
        <v>940</v>
      </c>
      <c r="R309" s="21">
        <v>1.0</v>
      </c>
      <c r="S309" s="21">
        <v>40.0</v>
      </c>
      <c r="T309" s="24">
        <f t="shared" si="1"/>
        <v>26250</v>
      </c>
      <c r="U309" s="24">
        <f t="shared" si="2"/>
        <v>475789.7462</v>
      </c>
      <c r="V309" s="24">
        <f>VLOOKUP(D309,tmp.leaf.masses.C.only!$B$1:$H$178,7,FALSE)</f>
        <v>0.01931</v>
      </c>
      <c r="W309" s="24">
        <f t="shared" si="3"/>
        <v>5.677415078</v>
      </c>
    </row>
    <row r="310">
      <c r="A310" s="21">
        <v>312.0</v>
      </c>
      <c r="B310" s="22">
        <v>41793.0</v>
      </c>
      <c r="C310" s="24"/>
      <c r="D310" s="21">
        <v>160.0</v>
      </c>
      <c r="E310" s="21" t="s">
        <v>402</v>
      </c>
      <c r="F310" s="23" t="s">
        <v>666</v>
      </c>
      <c r="G310" s="21">
        <v>223.0</v>
      </c>
      <c r="H310" s="21">
        <v>-3.0</v>
      </c>
      <c r="I310" s="21" t="s">
        <v>1604</v>
      </c>
      <c r="J310" s="21" t="s">
        <v>23</v>
      </c>
      <c r="K310" s="21" t="s">
        <v>948</v>
      </c>
      <c r="L310" s="21" t="s">
        <v>411</v>
      </c>
      <c r="M310" s="21">
        <v>2.0</v>
      </c>
      <c r="N310" s="24"/>
      <c r="O310" s="24"/>
      <c r="P310" s="24"/>
      <c r="Q310" s="21" t="s">
        <v>940</v>
      </c>
      <c r="R310" s="21">
        <v>1.0</v>
      </c>
      <c r="S310" s="21">
        <v>40.0</v>
      </c>
      <c r="T310" s="24">
        <f t="shared" si="1"/>
        <v>1951250</v>
      </c>
      <c r="U310" s="24">
        <f t="shared" si="2"/>
        <v>35367037.8</v>
      </c>
      <c r="V310" s="24">
        <f>VLOOKUP(D310,tmp.leaf.masses.C.only!$B$1:$H$178,7,FALSE)</f>
        <v>0.01931</v>
      </c>
      <c r="W310" s="24">
        <f t="shared" si="3"/>
        <v>7.548598687</v>
      </c>
    </row>
    <row r="311">
      <c r="A311" s="21">
        <v>313.0</v>
      </c>
      <c r="B311" s="22">
        <v>41793.0</v>
      </c>
      <c r="C311" s="24"/>
      <c r="D311" s="21">
        <v>161.0</v>
      </c>
      <c r="E311" s="21" t="s">
        <v>396</v>
      </c>
      <c r="F311" s="23" t="s">
        <v>667</v>
      </c>
      <c r="G311" s="21">
        <v>2.0</v>
      </c>
      <c r="H311" s="21">
        <v>-2.0</v>
      </c>
      <c r="I311" s="21" t="s">
        <v>398</v>
      </c>
      <c r="J311" s="21" t="s">
        <v>915</v>
      </c>
      <c r="K311" s="21" t="s">
        <v>1002</v>
      </c>
      <c r="L311" s="21" t="s">
        <v>400</v>
      </c>
      <c r="M311" s="21">
        <v>2.0</v>
      </c>
      <c r="N311" s="21" t="s">
        <v>36</v>
      </c>
      <c r="O311" s="21" t="s">
        <v>36</v>
      </c>
      <c r="P311" s="21" t="s">
        <v>29</v>
      </c>
      <c r="Q311" s="21" t="s">
        <v>940</v>
      </c>
      <c r="R311" s="21">
        <v>1.0</v>
      </c>
      <c r="S311" s="21">
        <v>40.0</v>
      </c>
      <c r="T311" s="24">
        <f t="shared" si="1"/>
        <v>1750</v>
      </c>
      <c r="U311" s="24">
        <f t="shared" si="2"/>
        <v>24500</v>
      </c>
      <c r="V311" s="24">
        <f>VLOOKUP(D311,tmp.leaf.masses.C.only!$B$1:$H$178,7,FALSE)</f>
        <v>0.025</v>
      </c>
      <c r="W311" s="24">
        <f t="shared" si="3"/>
        <v>4.389166084</v>
      </c>
    </row>
    <row r="312">
      <c r="A312" s="21">
        <v>314.0</v>
      </c>
      <c r="B312" s="22">
        <v>41793.0</v>
      </c>
      <c r="C312" s="24"/>
      <c r="D312" s="21">
        <v>161.0</v>
      </c>
      <c r="E312" s="21" t="s">
        <v>402</v>
      </c>
      <c r="F312" s="23" t="s">
        <v>668</v>
      </c>
      <c r="G312" s="21">
        <v>21.0</v>
      </c>
      <c r="H312" s="21">
        <v>-2.0</v>
      </c>
      <c r="I312" s="21" t="s">
        <v>954</v>
      </c>
      <c r="J312" s="21" t="s">
        <v>455</v>
      </c>
      <c r="K312" s="21" t="s">
        <v>948</v>
      </c>
      <c r="L312" s="21" t="s">
        <v>411</v>
      </c>
      <c r="M312" s="21">
        <v>3.0</v>
      </c>
      <c r="N312" s="21" t="s">
        <v>29</v>
      </c>
      <c r="O312" s="21" t="s">
        <v>29</v>
      </c>
      <c r="P312" s="21" t="s">
        <v>29</v>
      </c>
      <c r="Q312" s="21" t="s">
        <v>940</v>
      </c>
      <c r="R312" s="21">
        <v>1.0</v>
      </c>
      <c r="S312" s="21">
        <v>40.0</v>
      </c>
      <c r="T312" s="24">
        <f t="shared" si="1"/>
        <v>18375</v>
      </c>
      <c r="U312" s="24">
        <f t="shared" si="2"/>
        <v>257250</v>
      </c>
      <c r="V312" s="24">
        <f>VLOOKUP(D312,tmp.leaf.masses.C.only!$B$1:$H$178,7,FALSE)</f>
        <v>0.025</v>
      </c>
      <c r="W312" s="24">
        <f t="shared" si="3"/>
        <v>5.410355383</v>
      </c>
    </row>
    <row r="313">
      <c r="A313" s="21">
        <v>315.0</v>
      </c>
      <c r="B313" s="22">
        <v>41793.0</v>
      </c>
      <c r="C313" s="24"/>
      <c r="D313" s="21">
        <v>161.0</v>
      </c>
      <c r="E313" s="21" t="s">
        <v>28</v>
      </c>
      <c r="F313" s="23" t="s">
        <v>669</v>
      </c>
      <c r="G313" s="21">
        <v>10.0</v>
      </c>
      <c r="H313" s="21">
        <v>-2.0</v>
      </c>
      <c r="I313" s="21" t="s">
        <v>1075</v>
      </c>
      <c r="J313" s="21" t="s">
        <v>455</v>
      </c>
      <c r="K313" s="21" t="s">
        <v>948</v>
      </c>
      <c r="L313" s="21" t="s">
        <v>411</v>
      </c>
      <c r="M313" s="21">
        <v>3.0</v>
      </c>
      <c r="N313" s="21" t="s">
        <v>29</v>
      </c>
      <c r="O313" s="21" t="s">
        <v>29</v>
      </c>
      <c r="P313" s="21" t="s">
        <v>29</v>
      </c>
      <c r="Q313" s="21" t="s">
        <v>940</v>
      </c>
      <c r="R313" s="21">
        <v>1.0</v>
      </c>
      <c r="S313" s="21">
        <v>40.0</v>
      </c>
      <c r="T313" s="24">
        <f t="shared" si="1"/>
        <v>8750</v>
      </c>
      <c r="U313" s="24">
        <f t="shared" si="2"/>
        <v>122500</v>
      </c>
      <c r="V313" s="24">
        <f>VLOOKUP(D313,tmp.leaf.masses.C.only!$B$1:$H$178,7,FALSE)</f>
        <v>0.025</v>
      </c>
      <c r="W313" s="24">
        <f t="shared" si="3"/>
        <v>5.088136089</v>
      </c>
    </row>
    <row r="314">
      <c r="A314" s="21">
        <v>316.0</v>
      </c>
      <c r="B314" s="22">
        <v>41793.0</v>
      </c>
      <c r="C314" s="24"/>
      <c r="D314" s="21">
        <v>161.0</v>
      </c>
      <c r="E314" s="21" t="s">
        <v>113</v>
      </c>
      <c r="F314" s="23" t="s">
        <v>670</v>
      </c>
      <c r="G314" s="21">
        <v>3.0</v>
      </c>
      <c r="H314" s="21">
        <v>-2.0</v>
      </c>
      <c r="I314" s="21" t="s">
        <v>1016</v>
      </c>
      <c r="J314" s="21" t="s">
        <v>23</v>
      </c>
      <c r="K314" s="21" t="s">
        <v>948</v>
      </c>
      <c r="L314" s="21" t="s">
        <v>411</v>
      </c>
      <c r="M314" s="21">
        <v>2.0</v>
      </c>
      <c r="N314" s="21" t="s">
        <v>29</v>
      </c>
      <c r="O314" s="21" t="s">
        <v>29</v>
      </c>
      <c r="P314" s="21" t="s">
        <v>29</v>
      </c>
      <c r="Q314" s="21" t="s">
        <v>940</v>
      </c>
      <c r="R314" s="21">
        <v>1.0</v>
      </c>
      <c r="S314" s="21">
        <v>40.0</v>
      </c>
      <c r="T314" s="24">
        <f t="shared" si="1"/>
        <v>2625</v>
      </c>
      <c r="U314" s="24">
        <f t="shared" si="2"/>
        <v>36750</v>
      </c>
      <c r="V314" s="24">
        <f>VLOOKUP(D314,tmp.leaf.masses.C.only!$B$1:$H$178,7,FALSE)</f>
        <v>0.025</v>
      </c>
      <c r="W314" s="24">
        <f t="shared" si="3"/>
        <v>4.565257343</v>
      </c>
    </row>
    <row r="315">
      <c r="A315" s="21">
        <v>317.0</v>
      </c>
      <c r="B315" s="22">
        <v>41793.0</v>
      </c>
      <c r="C315" s="24"/>
      <c r="D315" s="21">
        <v>161.0</v>
      </c>
      <c r="E315" s="21" t="s">
        <v>607</v>
      </c>
      <c r="F315" s="23" t="s">
        <v>671</v>
      </c>
      <c r="G315" s="21">
        <v>14.0</v>
      </c>
      <c r="H315" s="21">
        <v>-2.0</v>
      </c>
      <c r="I315" s="21" t="s">
        <v>398</v>
      </c>
      <c r="J315" s="21" t="s">
        <v>915</v>
      </c>
      <c r="K315" s="21" t="s">
        <v>1002</v>
      </c>
      <c r="L315" s="21" t="s">
        <v>400</v>
      </c>
      <c r="M315" s="21">
        <v>2.0</v>
      </c>
      <c r="N315" s="21" t="s">
        <v>36</v>
      </c>
      <c r="O315" s="21" t="s">
        <v>1014</v>
      </c>
      <c r="P315" s="21" t="s">
        <v>29</v>
      </c>
      <c r="Q315" s="43" t="s">
        <v>1625</v>
      </c>
      <c r="R315" s="21">
        <v>1.0</v>
      </c>
      <c r="S315" s="21">
        <v>40.0</v>
      </c>
      <c r="T315" s="24">
        <f t="shared" si="1"/>
        <v>12250</v>
      </c>
      <c r="U315" s="24">
        <f t="shared" si="2"/>
        <v>171500</v>
      </c>
      <c r="V315" s="24">
        <f>VLOOKUP(D315,tmp.leaf.masses.C.only!$B$1:$H$178,7,FALSE)</f>
        <v>0.025</v>
      </c>
      <c r="W315" s="24">
        <f t="shared" si="3"/>
        <v>5.234264124</v>
      </c>
    </row>
    <row r="316">
      <c r="A316" s="21">
        <v>318.0</v>
      </c>
      <c r="B316" s="22">
        <v>41793.0</v>
      </c>
      <c r="C316" s="24"/>
      <c r="D316" s="21">
        <v>161.0</v>
      </c>
      <c r="E316" s="21" t="s">
        <v>930</v>
      </c>
      <c r="F316" s="23" t="s">
        <v>672</v>
      </c>
      <c r="G316" s="21">
        <v>14.0</v>
      </c>
      <c r="H316" s="21">
        <v>-2.0</v>
      </c>
      <c r="I316" s="21" t="s">
        <v>398</v>
      </c>
      <c r="J316" s="21" t="s">
        <v>915</v>
      </c>
      <c r="K316" s="21" t="s">
        <v>1002</v>
      </c>
      <c r="L316" s="21" t="s">
        <v>400</v>
      </c>
      <c r="M316" s="21">
        <v>3.0</v>
      </c>
      <c r="N316" s="21" t="s">
        <v>36</v>
      </c>
      <c r="O316" s="21" t="s">
        <v>1014</v>
      </c>
      <c r="P316" s="21" t="s">
        <v>1014</v>
      </c>
      <c r="Q316" s="43" t="s">
        <v>1626</v>
      </c>
      <c r="R316" s="21">
        <v>1.0</v>
      </c>
      <c r="S316" s="21">
        <v>40.0</v>
      </c>
      <c r="T316" s="24">
        <f t="shared" si="1"/>
        <v>12250</v>
      </c>
      <c r="U316" s="24">
        <f t="shared" si="2"/>
        <v>171500</v>
      </c>
      <c r="V316" s="24">
        <f>VLOOKUP(D316,tmp.leaf.masses.C.only!$B$1:$H$178,7,FALSE)</f>
        <v>0.025</v>
      </c>
      <c r="W316" s="24">
        <f t="shared" si="3"/>
        <v>5.234264124</v>
      </c>
    </row>
    <row r="317">
      <c r="A317" s="21">
        <v>319.0</v>
      </c>
      <c r="B317" s="22">
        <v>41793.0</v>
      </c>
      <c r="C317" s="24"/>
      <c r="D317" s="21">
        <v>162.0</v>
      </c>
      <c r="E317" s="21" t="s">
        <v>396</v>
      </c>
      <c r="F317" s="23" t="s">
        <v>673</v>
      </c>
      <c r="G317" s="21">
        <v>2.0</v>
      </c>
      <c r="H317" s="21">
        <v>0.0</v>
      </c>
      <c r="I317" s="21" t="s">
        <v>1016</v>
      </c>
      <c r="J317" s="21" t="s">
        <v>455</v>
      </c>
      <c r="K317" s="21" t="s">
        <v>948</v>
      </c>
      <c r="L317" s="21" t="s">
        <v>411</v>
      </c>
      <c r="M317" s="21">
        <v>2.0</v>
      </c>
      <c r="N317" s="21" t="s">
        <v>29</v>
      </c>
      <c r="O317" s="21" t="s">
        <v>29</v>
      </c>
      <c r="P317" s="21" t="s">
        <v>29</v>
      </c>
      <c r="Q317" s="21" t="s">
        <v>940</v>
      </c>
      <c r="R317" s="21">
        <v>1.0</v>
      </c>
      <c r="S317" s="21">
        <v>40.0</v>
      </c>
      <c r="T317" s="24">
        <f t="shared" si="1"/>
        <v>17.5</v>
      </c>
      <c r="U317" s="24">
        <f t="shared" si="2"/>
        <v>294.4711538</v>
      </c>
      <c r="V317" s="24">
        <f>VLOOKUP(D317,tmp.leaf.masses.C.only!$B$1:$H$178,7,FALSE)</f>
        <v>0.0208</v>
      </c>
      <c r="W317" s="24">
        <f t="shared" si="3"/>
        <v>2.469042758</v>
      </c>
    </row>
    <row r="318">
      <c r="A318" s="21">
        <v>320.0</v>
      </c>
      <c r="B318" s="22">
        <v>41793.0</v>
      </c>
      <c r="C318" s="24"/>
      <c r="D318" s="21">
        <v>163.0</v>
      </c>
      <c r="E318" s="21" t="s">
        <v>396</v>
      </c>
      <c r="F318" s="23" t="s">
        <v>674</v>
      </c>
      <c r="G318" s="21">
        <v>11.0</v>
      </c>
      <c r="H318" s="21">
        <v>-1.0</v>
      </c>
      <c r="I318" s="21" t="s">
        <v>398</v>
      </c>
      <c r="J318" s="21" t="s">
        <v>915</v>
      </c>
      <c r="K318" s="21" t="s">
        <v>1058</v>
      </c>
      <c r="L318" s="21" t="s">
        <v>411</v>
      </c>
      <c r="M318" s="21">
        <v>3.0</v>
      </c>
      <c r="N318" s="21" t="s">
        <v>36</v>
      </c>
      <c r="O318" s="21" t="s">
        <v>29</v>
      </c>
      <c r="P318" s="21" t="s">
        <v>1014</v>
      </c>
      <c r="Q318" s="21" t="s">
        <v>940</v>
      </c>
      <c r="R318" s="21">
        <v>1.0</v>
      </c>
      <c r="S318" s="21">
        <v>40.0</v>
      </c>
      <c r="T318" s="24">
        <f t="shared" si="1"/>
        <v>962.5</v>
      </c>
      <c r="U318" s="24">
        <f t="shared" si="2"/>
        <v>10888.00905</v>
      </c>
      <c r="V318" s="24">
        <f>VLOOKUP(D318,tmp.leaf.masses.C.only!$B$1:$H$178,7,FALSE)</f>
        <v>0.03094</v>
      </c>
      <c r="W318" s="24">
        <f t="shared" si="3"/>
        <v>4.036948473</v>
      </c>
    </row>
    <row r="319">
      <c r="A319" s="21">
        <v>321.0</v>
      </c>
      <c r="B319" s="22">
        <v>41793.0</v>
      </c>
      <c r="C319" s="24"/>
      <c r="D319" s="21">
        <v>163.0</v>
      </c>
      <c r="E319" s="21" t="s">
        <v>402</v>
      </c>
      <c r="F319" s="23" t="s">
        <v>675</v>
      </c>
      <c r="G319" s="21">
        <v>7.0</v>
      </c>
      <c r="H319" s="21">
        <v>0.0</v>
      </c>
      <c r="I319" s="21" t="s">
        <v>398</v>
      </c>
      <c r="J319" s="21" t="s">
        <v>915</v>
      </c>
      <c r="K319" s="21" t="s">
        <v>1002</v>
      </c>
      <c r="L319" s="21" t="s">
        <v>400</v>
      </c>
      <c r="M319" s="21">
        <v>2.0</v>
      </c>
      <c r="N319" s="21" t="s">
        <v>36</v>
      </c>
      <c r="O319" s="21" t="s">
        <v>29</v>
      </c>
      <c r="P319" s="21" t="s">
        <v>29</v>
      </c>
      <c r="Q319" s="21" t="s">
        <v>1627</v>
      </c>
      <c r="R319" s="21">
        <v>1.0</v>
      </c>
      <c r="S319" s="21">
        <v>40.0</v>
      </c>
      <c r="T319" s="24">
        <f t="shared" si="1"/>
        <v>61.25</v>
      </c>
      <c r="U319" s="24">
        <f t="shared" si="2"/>
        <v>692.8733032</v>
      </c>
      <c r="V319" s="24">
        <f>VLOOKUP(D319,tmp.leaf.masses.C.only!$B$1:$H$178,7,FALSE)</f>
        <v>0.03094</v>
      </c>
      <c r="W319" s="24">
        <f t="shared" si="3"/>
        <v>2.840653828</v>
      </c>
    </row>
    <row r="320">
      <c r="A320" s="21">
        <v>322.0</v>
      </c>
      <c r="B320" s="22">
        <v>41793.0</v>
      </c>
      <c r="C320" s="24"/>
      <c r="D320" s="21">
        <v>164.0</v>
      </c>
      <c r="E320" s="21" t="s">
        <v>396</v>
      </c>
      <c r="F320" s="23" t="s">
        <v>676</v>
      </c>
      <c r="G320" s="21">
        <v>12.0</v>
      </c>
      <c r="H320" s="21">
        <v>0.0</v>
      </c>
      <c r="I320" s="21" t="s">
        <v>398</v>
      </c>
      <c r="J320" s="21" t="s">
        <v>915</v>
      </c>
      <c r="K320" s="21" t="s">
        <v>1002</v>
      </c>
      <c r="L320" s="21" t="s">
        <v>400</v>
      </c>
      <c r="M320" s="21">
        <v>2.0</v>
      </c>
      <c r="N320" s="21" t="s">
        <v>36</v>
      </c>
      <c r="O320" s="21" t="s">
        <v>29</v>
      </c>
      <c r="P320" s="21" t="s">
        <v>29</v>
      </c>
      <c r="Q320" s="21" t="s">
        <v>1628</v>
      </c>
      <c r="R320" s="21">
        <v>1.0</v>
      </c>
      <c r="S320" s="21">
        <v>40.0</v>
      </c>
      <c r="T320" s="24">
        <f t="shared" si="1"/>
        <v>105</v>
      </c>
      <c r="U320" s="24">
        <f t="shared" si="2"/>
        <v>1671.974522</v>
      </c>
      <c r="V320" s="24">
        <f>VLOOKUP(D320,tmp.leaf.masses.C.only!$B$1:$H$178,7,FALSE)</f>
        <v>0.02198</v>
      </c>
      <c r="W320" s="24">
        <f t="shared" si="3"/>
        <v>3.223229655</v>
      </c>
    </row>
    <row r="321">
      <c r="A321" s="21">
        <v>323.0</v>
      </c>
      <c r="B321" s="22">
        <v>41793.0</v>
      </c>
      <c r="C321" s="24"/>
      <c r="D321" s="21">
        <v>164.0</v>
      </c>
      <c r="E321" s="21" t="s">
        <v>402</v>
      </c>
      <c r="F321" s="23" t="s">
        <v>677</v>
      </c>
      <c r="G321" s="21">
        <v>15.0</v>
      </c>
      <c r="H321" s="21">
        <v>-1.0</v>
      </c>
      <c r="I321" s="21" t="s">
        <v>962</v>
      </c>
      <c r="J321" s="21" t="s">
        <v>23</v>
      </c>
      <c r="K321" s="21" t="s">
        <v>948</v>
      </c>
      <c r="L321" s="21" t="s">
        <v>411</v>
      </c>
      <c r="M321" s="21">
        <v>2.0</v>
      </c>
      <c r="N321" s="21" t="s">
        <v>29</v>
      </c>
      <c r="O321" s="21" t="s">
        <v>29</v>
      </c>
      <c r="P321" s="21" t="s">
        <v>29</v>
      </c>
      <c r="Q321" s="21" t="s">
        <v>940</v>
      </c>
      <c r="R321" s="21">
        <v>1.0</v>
      </c>
      <c r="S321" s="21">
        <v>40.0</v>
      </c>
      <c r="T321" s="24">
        <f t="shared" si="1"/>
        <v>1312.5</v>
      </c>
      <c r="U321" s="24">
        <f t="shared" si="2"/>
        <v>20899.68153</v>
      </c>
      <c r="V321" s="24">
        <f>VLOOKUP(D321,tmp.leaf.masses.C.only!$B$1:$H$178,7,FALSE)</f>
        <v>0.02198</v>
      </c>
      <c r="W321" s="24">
        <f t="shared" si="3"/>
        <v>4.320139668</v>
      </c>
    </row>
    <row r="322">
      <c r="A322" s="21">
        <v>324.0</v>
      </c>
      <c r="B322" s="22">
        <v>41793.0</v>
      </c>
      <c r="C322" s="24"/>
      <c r="D322" s="21">
        <v>164.0</v>
      </c>
      <c r="E322" s="21" t="s">
        <v>28</v>
      </c>
      <c r="F322" s="23" t="s">
        <v>678</v>
      </c>
      <c r="G322" s="21">
        <v>14.0</v>
      </c>
      <c r="H322" s="21">
        <v>-1.0</v>
      </c>
      <c r="I322" s="21" t="s">
        <v>954</v>
      </c>
      <c r="J322" s="21" t="s">
        <v>455</v>
      </c>
      <c r="K322" s="21" t="s">
        <v>948</v>
      </c>
      <c r="L322" s="21" t="s">
        <v>411</v>
      </c>
      <c r="M322" s="21">
        <v>3.0</v>
      </c>
      <c r="N322" s="21" t="s">
        <v>29</v>
      </c>
      <c r="O322" s="21" t="s">
        <v>29</v>
      </c>
      <c r="P322" s="21" t="s">
        <v>29</v>
      </c>
      <c r="Q322" s="21" t="s">
        <v>940</v>
      </c>
      <c r="R322" s="21">
        <v>1.0</v>
      </c>
      <c r="S322" s="21">
        <v>40.0</v>
      </c>
      <c r="T322" s="24">
        <f t="shared" si="1"/>
        <v>1225</v>
      </c>
      <c r="U322" s="24">
        <f t="shared" si="2"/>
        <v>19506.36943</v>
      </c>
      <c r="V322" s="24">
        <f>VLOOKUP(D322,tmp.leaf.masses.C.only!$B$1:$H$178,7,FALSE)</f>
        <v>0.02198</v>
      </c>
      <c r="W322" s="24">
        <f t="shared" si="3"/>
        <v>4.290176445</v>
      </c>
    </row>
    <row r="323">
      <c r="A323" s="21">
        <v>325.0</v>
      </c>
      <c r="B323" s="22">
        <v>41793.0</v>
      </c>
      <c r="C323" s="24"/>
      <c r="D323" s="21">
        <v>164.0</v>
      </c>
      <c r="E323" s="21" t="s">
        <v>113</v>
      </c>
      <c r="F323" s="23" t="s">
        <v>679</v>
      </c>
      <c r="G323" s="21">
        <v>8.0</v>
      </c>
      <c r="H323" s="21">
        <v>-1.0</v>
      </c>
      <c r="I323" s="21" t="s">
        <v>1629</v>
      </c>
      <c r="J323" s="21" t="s">
        <v>455</v>
      </c>
      <c r="K323" s="21" t="s">
        <v>948</v>
      </c>
      <c r="L323" s="21" t="s">
        <v>411</v>
      </c>
      <c r="M323" s="21">
        <v>2.0</v>
      </c>
      <c r="N323" s="21" t="s">
        <v>29</v>
      </c>
      <c r="O323" s="21" t="s">
        <v>29</v>
      </c>
      <c r="P323" s="21" t="s">
        <v>29</v>
      </c>
      <c r="Q323" s="21" t="s">
        <v>940</v>
      </c>
      <c r="R323" s="21">
        <v>1.0</v>
      </c>
      <c r="S323" s="21">
        <v>40.0</v>
      </c>
      <c r="T323" s="24">
        <f t="shared" si="1"/>
        <v>700</v>
      </c>
      <c r="U323" s="24">
        <f t="shared" si="2"/>
        <v>11146.49682</v>
      </c>
      <c r="V323" s="24">
        <f>VLOOKUP(D323,tmp.leaf.masses.C.only!$B$1:$H$178,7,FALSE)</f>
        <v>0.02198</v>
      </c>
      <c r="W323" s="24">
        <f t="shared" si="3"/>
        <v>4.047138396</v>
      </c>
    </row>
    <row r="324">
      <c r="A324" s="21">
        <v>326.0</v>
      </c>
      <c r="B324" s="22">
        <v>41793.0</v>
      </c>
      <c r="C324" s="24"/>
      <c r="D324" s="21">
        <v>164.0</v>
      </c>
      <c r="E324" s="21" t="s">
        <v>607</v>
      </c>
      <c r="F324" s="23" t="s">
        <v>680</v>
      </c>
      <c r="G324" s="21">
        <v>8.0</v>
      </c>
      <c r="H324" s="21">
        <v>-1.0</v>
      </c>
      <c r="I324" s="21" t="s">
        <v>1016</v>
      </c>
      <c r="J324" s="35"/>
      <c r="K324" s="24"/>
      <c r="L324" s="24"/>
      <c r="M324" s="21">
        <v>3.0</v>
      </c>
      <c r="N324" s="21" t="s">
        <v>29</v>
      </c>
      <c r="O324" s="21" t="s">
        <v>29</v>
      </c>
      <c r="P324" s="21" t="s">
        <v>29</v>
      </c>
      <c r="Q324" s="21" t="s">
        <v>1630</v>
      </c>
      <c r="R324" s="21">
        <v>1.0</v>
      </c>
      <c r="S324" s="21">
        <v>40.0</v>
      </c>
      <c r="T324" s="24">
        <f t="shared" si="1"/>
        <v>700</v>
      </c>
      <c r="U324" s="24">
        <f t="shared" si="2"/>
        <v>11146.49682</v>
      </c>
      <c r="V324" s="24">
        <f>VLOOKUP(D324,tmp.leaf.masses.C.only!$B$1:$H$178,7,FALSE)</f>
        <v>0.02198</v>
      </c>
      <c r="W324" s="24">
        <f t="shared" si="3"/>
        <v>4.047138396</v>
      </c>
    </row>
    <row r="325">
      <c r="A325" s="21">
        <v>327.0</v>
      </c>
      <c r="B325" s="22">
        <v>41793.0</v>
      </c>
      <c r="C325" s="24"/>
      <c r="D325" s="21">
        <v>164.0</v>
      </c>
      <c r="E325" s="21" t="s">
        <v>930</v>
      </c>
      <c r="F325" s="23" t="s">
        <v>681</v>
      </c>
      <c r="G325" s="21">
        <v>36.0</v>
      </c>
      <c r="H325" s="21">
        <v>-1.0</v>
      </c>
      <c r="I325" s="21" t="s">
        <v>962</v>
      </c>
      <c r="J325" s="21" t="s">
        <v>409</v>
      </c>
      <c r="K325" s="21" t="s">
        <v>948</v>
      </c>
      <c r="L325" s="21" t="s">
        <v>411</v>
      </c>
      <c r="M325" s="21">
        <v>2.0</v>
      </c>
      <c r="N325" s="21" t="s">
        <v>29</v>
      </c>
      <c r="O325" s="21" t="s">
        <v>29</v>
      </c>
      <c r="P325" s="21" t="s">
        <v>29</v>
      </c>
      <c r="Q325" s="43" t="s">
        <v>1631</v>
      </c>
      <c r="R325" s="21">
        <v>1.0</v>
      </c>
      <c r="S325" s="21">
        <v>40.0</v>
      </c>
      <c r="T325" s="24">
        <f t="shared" si="1"/>
        <v>3150</v>
      </c>
      <c r="U325" s="24">
        <f t="shared" si="2"/>
        <v>50159.23567</v>
      </c>
      <c r="V325" s="24">
        <f>VLOOKUP(D325,tmp.leaf.masses.C.only!$B$1:$H$178,7,FALSE)</f>
        <v>0.02198</v>
      </c>
      <c r="W325" s="24">
        <f t="shared" si="3"/>
        <v>4.70035091</v>
      </c>
    </row>
    <row r="326">
      <c r="A326" s="21">
        <v>328.0</v>
      </c>
      <c r="B326" s="22">
        <v>41793.0</v>
      </c>
      <c r="C326" s="24"/>
      <c r="D326" s="21">
        <v>165.0</v>
      </c>
      <c r="E326" s="21" t="s">
        <v>396</v>
      </c>
      <c r="F326" s="23" t="s">
        <v>682</v>
      </c>
      <c r="G326" s="21">
        <v>1.0</v>
      </c>
      <c r="H326" s="21">
        <v>0.0</v>
      </c>
      <c r="I326" s="21" t="s">
        <v>1629</v>
      </c>
      <c r="J326" s="21" t="s">
        <v>409</v>
      </c>
      <c r="K326" s="21" t="s">
        <v>948</v>
      </c>
      <c r="L326" s="21" t="s">
        <v>411</v>
      </c>
      <c r="M326" s="21">
        <v>2.0</v>
      </c>
      <c r="N326" s="21" t="s">
        <v>29</v>
      </c>
      <c r="O326" s="21" t="s">
        <v>29</v>
      </c>
      <c r="P326" s="21" t="s">
        <v>29</v>
      </c>
      <c r="Q326" s="21" t="s">
        <v>940</v>
      </c>
      <c r="R326" s="21">
        <v>1.0</v>
      </c>
      <c r="S326" s="21">
        <v>40.0</v>
      </c>
      <c r="T326" s="24">
        <f t="shared" si="1"/>
        <v>8.75</v>
      </c>
      <c r="U326" s="24">
        <f t="shared" si="2"/>
        <v>217.5071023</v>
      </c>
      <c r="V326" s="24">
        <f>VLOOKUP(D326,tmp.leaf.masses.C.only!$B$1:$H$178,7,FALSE)</f>
        <v>0.01408</v>
      </c>
      <c r="W326" s="24">
        <f t="shared" si="3"/>
        <v>2.337473443</v>
      </c>
    </row>
    <row r="327">
      <c r="A327" s="21">
        <v>329.0</v>
      </c>
      <c r="B327" s="22">
        <v>41793.0</v>
      </c>
      <c r="C327" s="24"/>
      <c r="D327" s="21">
        <v>165.0</v>
      </c>
      <c r="E327" s="21" t="s">
        <v>402</v>
      </c>
      <c r="F327" s="23" t="s">
        <v>683</v>
      </c>
      <c r="G327" s="21">
        <v>1.0</v>
      </c>
      <c r="H327" s="21">
        <v>0.0</v>
      </c>
      <c r="I327" s="21" t="s">
        <v>962</v>
      </c>
      <c r="J327" s="21" t="s">
        <v>23</v>
      </c>
      <c r="K327" s="21" t="s">
        <v>948</v>
      </c>
      <c r="L327" s="21" t="s">
        <v>411</v>
      </c>
      <c r="M327" s="21">
        <v>2.0</v>
      </c>
      <c r="N327" s="21" t="s">
        <v>29</v>
      </c>
      <c r="O327" s="21" t="s">
        <v>29</v>
      </c>
      <c r="P327" s="21" t="s">
        <v>29</v>
      </c>
      <c r="Q327" s="21" t="s">
        <v>940</v>
      </c>
      <c r="R327" s="21">
        <v>1.0</v>
      </c>
      <c r="S327" s="21">
        <v>40.0</v>
      </c>
      <c r="T327" s="24">
        <f t="shared" si="1"/>
        <v>8.75</v>
      </c>
      <c r="U327" s="24">
        <f t="shared" si="2"/>
        <v>217.5071023</v>
      </c>
      <c r="V327" s="24">
        <f>VLOOKUP(D327,tmp.leaf.masses.C.only!$B$1:$H$178,7,FALSE)</f>
        <v>0.01408</v>
      </c>
      <c r="W327" s="24">
        <f t="shared" si="3"/>
        <v>2.337473443</v>
      </c>
    </row>
    <row r="328">
      <c r="A328" s="21">
        <v>330.0</v>
      </c>
      <c r="B328" s="22">
        <v>41793.0</v>
      </c>
      <c r="C328" s="24"/>
      <c r="D328" s="21">
        <v>166.0</v>
      </c>
      <c r="E328" s="21" t="s">
        <v>396</v>
      </c>
      <c r="F328" s="23" t="s">
        <v>684</v>
      </c>
      <c r="G328" s="21">
        <v>37.0</v>
      </c>
      <c r="H328" s="21">
        <v>0.0</v>
      </c>
      <c r="I328" s="21" t="s">
        <v>398</v>
      </c>
      <c r="J328" s="21" t="s">
        <v>915</v>
      </c>
      <c r="K328" s="21" t="s">
        <v>1002</v>
      </c>
      <c r="L328" s="21" t="s">
        <v>400</v>
      </c>
      <c r="M328" s="21">
        <v>2.0</v>
      </c>
      <c r="N328" s="21" t="s">
        <v>36</v>
      </c>
      <c r="O328" s="21" t="s">
        <v>29</v>
      </c>
      <c r="P328" s="21" t="s">
        <v>29</v>
      </c>
      <c r="Q328" s="21" t="s">
        <v>940</v>
      </c>
      <c r="R328" s="21">
        <v>1.0</v>
      </c>
      <c r="S328" s="21">
        <v>40.0</v>
      </c>
      <c r="T328" s="24">
        <f t="shared" si="1"/>
        <v>323.75</v>
      </c>
      <c r="U328" s="24">
        <f t="shared" si="2"/>
        <v>6065.979657</v>
      </c>
      <c r="V328" s="24">
        <f>VLOOKUP(D328,tmp.leaf.masses.C.only!$B$1:$H$178,7,FALSE)</f>
        <v>0.01868</v>
      </c>
      <c r="W328" s="24">
        <f t="shared" si="3"/>
        <v>3.78290095</v>
      </c>
    </row>
    <row r="329">
      <c r="A329" s="21">
        <v>331.0</v>
      </c>
      <c r="B329" s="22">
        <v>41793.0</v>
      </c>
      <c r="C329" s="24"/>
      <c r="D329" s="21">
        <v>167.0</v>
      </c>
      <c r="E329" s="21" t="s">
        <v>396</v>
      </c>
      <c r="F329" s="23" t="s">
        <v>685</v>
      </c>
      <c r="G329" s="21">
        <v>37.0</v>
      </c>
      <c r="H329" s="21">
        <v>-1.0</v>
      </c>
      <c r="I329" s="21" t="s">
        <v>954</v>
      </c>
      <c r="J329" s="21" t="s">
        <v>409</v>
      </c>
      <c r="K329" s="21" t="s">
        <v>948</v>
      </c>
      <c r="L329" s="21" t="s">
        <v>411</v>
      </c>
      <c r="M329" s="21">
        <v>2.0</v>
      </c>
      <c r="N329" s="21" t="s">
        <v>29</v>
      </c>
      <c r="O329" s="21" t="s">
        <v>29</v>
      </c>
      <c r="P329" s="21" t="s">
        <v>29</v>
      </c>
      <c r="Q329" s="21" t="s">
        <v>940</v>
      </c>
      <c r="R329" s="21">
        <v>1.0</v>
      </c>
      <c r="S329" s="21">
        <v>40.0</v>
      </c>
      <c r="T329" s="24">
        <f t="shared" si="1"/>
        <v>3237.5</v>
      </c>
      <c r="U329" s="24">
        <f t="shared" si="2"/>
        <v>29717.41411</v>
      </c>
      <c r="V329" s="24">
        <f>VLOOKUP(D329,tmp.leaf.masses.C.only!$B$1:$H$178,7,FALSE)</f>
        <v>0.03813</v>
      </c>
      <c r="W329" s="24">
        <f t="shared" si="3"/>
        <v>4.473011016</v>
      </c>
    </row>
    <row r="330">
      <c r="A330" s="21">
        <v>332.0</v>
      </c>
      <c r="B330" s="22">
        <v>41793.0</v>
      </c>
      <c r="C330" s="24"/>
      <c r="D330" s="21">
        <v>167.0</v>
      </c>
      <c r="E330" s="21" t="s">
        <v>402</v>
      </c>
      <c r="F330" s="23" t="s">
        <v>686</v>
      </c>
      <c r="G330" s="21">
        <v>9.0</v>
      </c>
      <c r="H330" s="21">
        <v>0.0</v>
      </c>
      <c r="I330" s="21" t="s">
        <v>962</v>
      </c>
      <c r="J330" s="21" t="s">
        <v>23</v>
      </c>
      <c r="K330" s="21" t="s">
        <v>948</v>
      </c>
      <c r="L330" s="21" t="s">
        <v>411</v>
      </c>
      <c r="M330" s="21">
        <v>2.5</v>
      </c>
      <c r="N330" s="21" t="s">
        <v>29</v>
      </c>
      <c r="O330" s="21" t="s">
        <v>29</v>
      </c>
      <c r="P330" s="21" t="s">
        <v>29</v>
      </c>
      <c r="Q330" s="21" t="s">
        <v>940</v>
      </c>
      <c r="R330" s="21">
        <v>1.0</v>
      </c>
      <c r="S330" s="21">
        <v>40.0</v>
      </c>
      <c r="T330" s="24">
        <f t="shared" si="1"/>
        <v>78.75</v>
      </c>
      <c r="U330" s="24">
        <f t="shared" si="2"/>
        <v>722.8560189</v>
      </c>
      <c r="V330" s="24">
        <f>VLOOKUP(D330,tmp.leaf.masses.C.only!$B$1:$H$178,7,FALSE)</f>
        <v>0.03813</v>
      </c>
      <c r="W330" s="24">
        <f t="shared" si="3"/>
        <v>2.859051802</v>
      </c>
    </row>
    <row r="331">
      <c r="A331" s="21">
        <v>333.0</v>
      </c>
      <c r="B331" s="22">
        <v>41793.0</v>
      </c>
      <c r="C331" s="24"/>
      <c r="D331" s="21">
        <v>167.0</v>
      </c>
      <c r="E331" s="21" t="s">
        <v>28</v>
      </c>
      <c r="F331" s="23" t="s">
        <v>687</v>
      </c>
      <c r="G331" s="21">
        <v>17.0</v>
      </c>
      <c r="H331" s="21">
        <v>0.0</v>
      </c>
      <c r="I331" s="21" t="s">
        <v>957</v>
      </c>
      <c r="J331" s="21" t="s">
        <v>23</v>
      </c>
      <c r="K331" s="21" t="s">
        <v>948</v>
      </c>
      <c r="L331" s="21" t="s">
        <v>411</v>
      </c>
      <c r="M331" s="21">
        <v>3.0</v>
      </c>
      <c r="N331" s="21" t="s">
        <v>29</v>
      </c>
      <c r="O331" s="21" t="s">
        <v>29</v>
      </c>
      <c r="P331" s="21" t="s">
        <v>29</v>
      </c>
      <c r="Q331" s="21" t="s">
        <v>940</v>
      </c>
      <c r="R331" s="21">
        <v>1.0</v>
      </c>
      <c r="S331" s="21">
        <v>40.0</v>
      </c>
      <c r="T331" s="24">
        <f t="shared" si="1"/>
        <v>148.75</v>
      </c>
      <c r="U331" s="24">
        <f t="shared" si="2"/>
        <v>1365.394702</v>
      </c>
      <c r="V331" s="24">
        <f>VLOOKUP(D331,tmp.leaf.masses.C.only!$B$1:$H$178,7,FALSE)</f>
        <v>0.03813</v>
      </c>
      <c r="W331" s="24">
        <f t="shared" si="3"/>
        <v>3.135258213</v>
      </c>
    </row>
    <row r="332">
      <c r="A332" s="21">
        <v>334.0</v>
      </c>
      <c r="B332" s="22">
        <v>41793.0</v>
      </c>
      <c r="C332" s="24"/>
      <c r="D332" s="21">
        <v>169.0</v>
      </c>
      <c r="E332" s="21" t="s">
        <v>57</v>
      </c>
      <c r="F332" s="23" t="s">
        <v>57</v>
      </c>
      <c r="G332" s="21">
        <v>0.0</v>
      </c>
      <c r="H332" s="21">
        <v>0.0</v>
      </c>
      <c r="I332" s="24"/>
      <c r="J332" s="24"/>
      <c r="K332" s="24"/>
      <c r="L332" s="24"/>
      <c r="M332" s="21"/>
      <c r="N332" s="21" t="s">
        <v>36</v>
      </c>
      <c r="O332" s="24"/>
      <c r="P332" s="24"/>
      <c r="Q332" s="21"/>
      <c r="R332" s="21">
        <v>0.0</v>
      </c>
      <c r="S332" s="21">
        <v>40.0</v>
      </c>
      <c r="T332" s="24">
        <f t="shared" si="1"/>
        <v>0</v>
      </c>
      <c r="U332" s="24">
        <f t="shared" si="2"/>
        <v>0</v>
      </c>
      <c r="V332" s="24">
        <f>VLOOKUP(D332,tmp.leaf.masses.C.only!$B$1:$H$178,7,FALSE)</f>
        <v>0.0269</v>
      </c>
      <c r="W332" s="24" t="str">
        <f t="shared" si="3"/>
        <v>#NUM!</v>
      </c>
    </row>
    <row r="333">
      <c r="A333" s="21">
        <v>335.0</v>
      </c>
      <c r="B333" s="22">
        <v>41793.0</v>
      </c>
      <c r="C333" s="24"/>
      <c r="D333" s="21">
        <v>170.0</v>
      </c>
      <c r="E333" s="21" t="s">
        <v>396</v>
      </c>
      <c r="F333" s="23" t="s">
        <v>688</v>
      </c>
      <c r="G333" s="21">
        <v>7.0</v>
      </c>
      <c r="H333" s="21">
        <v>-1.0</v>
      </c>
      <c r="I333" s="21" t="s">
        <v>398</v>
      </c>
      <c r="J333" s="21" t="s">
        <v>915</v>
      </c>
      <c r="K333" s="21" t="s">
        <v>1002</v>
      </c>
      <c r="L333" s="21" t="s">
        <v>400</v>
      </c>
      <c r="M333" s="21">
        <v>2.0</v>
      </c>
      <c r="N333" s="21" t="s">
        <v>29</v>
      </c>
      <c r="O333" s="21" t="s">
        <v>29</v>
      </c>
      <c r="P333" s="21" t="s">
        <v>29</v>
      </c>
      <c r="Q333" s="21" t="s">
        <v>940</v>
      </c>
      <c r="R333" s="21">
        <v>1.0</v>
      </c>
      <c r="S333" s="21">
        <v>40.0</v>
      </c>
      <c r="T333" s="24">
        <f t="shared" si="1"/>
        <v>612.5</v>
      </c>
      <c r="U333" s="24">
        <f t="shared" si="2"/>
        <v>13768.465</v>
      </c>
      <c r="V333" s="24">
        <f>VLOOKUP(D333,tmp.leaf.masses.C.only!$B$1:$H$178,7,FALSE)</f>
        <v>0.01557</v>
      </c>
      <c r="W333" s="24">
        <f t="shared" si="3"/>
        <v>4.138885525</v>
      </c>
    </row>
    <row r="334">
      <c r="A334" s="21">
        <v>336.0</v>
      </c>
      <c r="B334" s="22">
        <v>41793.0</v>
      </c>
      <c r="C334" s="24"/>
      <c r="D334" s="21">
        <v>170.0</v>
      </c>
      <c r="E334" s="21" t="s">
        <v>402</v>
      </c>
      <c r="F334" s="23" t="s">
        <v>689</v>
      </c>
      <c r="G334" s="21">
        <v>1.0</v>
      </c>
      <c r="H334" s="21">
        <v>-1.0</v>
      </c>
      <c r="I334" s="21" t="s">
        <v>954</v>
      </c>
      <c r="J334" s="21" t="s">
        <v>455</v>
      </c>
      <c r="K334" s="21" t="s">
        <v>948</v>
      </c>
      <c r="L334" s="21" t="s">
        <v>411</v>
      </c>
      <c r="M334" s="21">
        <v>3.0</v>
      </c>
      <c r="N334" s="21" t="s">
        <v>29</v>
      </c>
      <c r="O334" s="21" t="s">
        <v>29</v>
      </c>
      <c r="P334" s="21" t="s">
        <v>29</v>
      </c>
      <c r="Q334" s="21" t="s">
        <v>940</v>
      </c>
      <c r="R334" s="21">
        <v>1.0</v>
      </c>
      <c r="S334" s="21">
        <v>40.0</v>
      </c>
      <c r="T334" s="24">
        <f t="shared" si="1"/>
        <v>87.5</v>
      </c>
      <c r="U334" s="24">
        <f t="shared" si="2"/>
        <v>1966.923571</v>
      </c>
      <c r="V334" s="24">
        <f>VLOOKUP(D334,tmp.leaf.masses.C.only!$B$1:$H$178,7,FALSE)</f>
        <v>0.01557</v>
      </c>
      <c r="W334" s="24">
        <f t="shared" si="3"/>
        <v>3.293787485</v>
      </c>
    </row>
    <row r="335">
      <c r="A335" s="21">
        <v>337.0</v>
      </c>
      <c r="B335" s="22">
        <v>41793.0</v>
      </c>
      <c r="C335" s="24"/>
      <c r="D335" s="21">
        <v>170.0</v>
      </c>
      <c r="E335" s="21" t="s">
        <v>28</v>
      </c>
      <c r="F335" s="23" t="s">
        <v>690</v>
      </c>
      <c r="G335" s="21">
        <v>1.0</v>
      </c>
      <c r="H335" s="21">
        <v>-1.0</v>
      </c>
      <c r="I335" s="21" t="s">
        <v>1016</v>
      </c>
      <c r="J335" s="21" t="s">
        <v>455</v>
      </c>
      <c r="K335" s="21" t="s">
        <v>948</v>
      </c>
      <c r="L335" s="21" t="s">
        <v>411</v>
      </c>
      <c r="M335" s="21">
        <v>3.0</v>
      </c>
      <c r="N335" s="21" t="s">
        <v>29</v>
      </c>
      <c r="O335" s="21" t="s">
        <v>29</v>
      </c>
      <c r="P335" s="21" t="s">
        <v>29</v>
      </c>
      <c r="Q335" s="21" t="s">
        <v>940</v>
      </c>
      <c r="R335" s="21">
        <v>1.0</v>
      </c>
      <c r="S335" s="21">
        <v>40.0</v>
      </c>
      <c r="T335" s="24">
        <f t="shared" si="1"/>
        <v>87.5</v>
      </c>
      <c r="U335" s="24">
        <f t="shared" si="2"/>
        <v>1966.923571</v>
      </c>
      <c r="V335" s="24">
        <f>VLOOKUP(D335,tmp.leaf.masses.C.only!$B$1:$H$178,7,FALSE)</f>
        <v>0.01557</v>
      </c>
      <c r="W335" s="24">
        <f t="shared" si="3"/>
        <v>3.293787485</v>
      </c>
    </row>
    <row r="336">
      <c r="A336" s="21">
        <v>338.0</v>
      </c>
      <c r="B336" s="22">
        <v>41793.0</v>
      </c>
      <c r="C336" s="24"/>
      <c r="D336" s="21">
        <v>170.0</v>
      </c>
      <c r="E336" s="21" t="s">
        <v>113</v>
      </c>
      <c r="F336" s="23" t="s">
        <v>691</v>
      </c>
      <c r="G336" s="21">
        <v>1.0</v>
      </c>
      <c r="H336" s="21">
        <v>-1.0</v>
      </c>
      <c r="I336" s="21" t="s">
        <v>1016</v>
      </c>
      <c r="J336" s="21" t="s">
        <v>455</v>
      </c>
      <c r="K336" s="21" t="s">
        <v>1002</v>
      </c>
      <c r="L336" s="21" t="s">
        <v>411</v>
      </c>
      <c r="M336" s="21">
        <v>2.0</v>
      </c>
      <c r="N336" s="24"/>
      <c r="O336" s="21" t="s">
        <v>29</v>
      </c>
      <c r="P336" s="21" t="s">
        <v>29</v>
      </c>
      <c r="Q336" s="21" t="s">
        <v>940</v>
      </c>
      <c r="R336" s="21">
        <v>1.0</v>
      </c>
      <c r="S336" s="21">
        <v>40.0</v>
      </c>
      <c r="T336" s="24">
        <f t="shared" si="1"/>
        <v>87.5</v>
      </c>
      <c r="U336" s="24">
        <f t="shared" si="2"/>
        <v>1966.923571</v>
      </c>
      <c r="V336" s="24">
        <f>VLOOKUP(D336,tmp.leaf.masses.C.only!$B$1:$H$178,7,FALSE)</f>
        <v>0.01557</v>
      </c>
      <c r="W336" s="24">
        <f t="shared" si="3"/>
        <v>3.293787485</v>
      </c>
    </row>
    <row r="337">
      <c r="A337" s="21">
        <v>339.0</v>
      </c>
      <c r="B337" s="22">
        <v>41793.0</v>
      </c>
      <c r="C337" s="24"/>
      <c r="D337" s="21">
        <v>172.0</v>
      </c>
      <c r="E337" s="21" t="s">
        <v>396</v>
      </c>
      <c r="F337" s="23" t="s">
        <v>692</v>
      </c>
      <c r="G337" s="21">
        <v>6.0</v>
      </c>
      <c r="H337" s="21">
        <v>0.0</v>
      </c>
      <c r="I337" s="21" t="s">
        <v>398</v>
      </c>
      <c r="J337" s="21" t="s">
        <v>915</v>
      </c>
      <c r="K337" s="21" t="s">
        <v>1002</v>
      </c>
      <c r="L337" s="24"/>
      <c r="M337" s="21">
        <v>2.0</v>
      </c>
      <c r="N337" s="21" t="s">
        <v>36</v>
      </c>
      <c r="O337" s="21" t="s">
        <v>29</v>
      </c>
      <c r="P337" s="21" t="s">
        <v>29</v>
      </c>
      <c r="Q337" s="21" t="s">
        <v>940</v>
      </c>
      <c r="R337" s="21">
        <v>1.0</v>
      </c>
      <c r="S337" s="21">
        <v>40.0</v>
      </c>
      <c r="T337" s="24">
        <f t="shared" si="1"/>
        <v>52.5</v>
      </c>
      <c r="U337" s="24">
        <f t="shared" si="2"/>
        <v>855.0488599</v>
      </c>
      <c r="V337" s="24">
        <f>VLOOKUP(D337,tmp.leaf.masses.C.only!$B$1:$H$178,7,FALSE)</f>
        <v>0.02149</v>
      </c>
      <c r="W337" s="24">
        <f t="shared" si="3"/>
        <v>2.931990932</v>
      </c>
    </row>
    <row r="338">
      <c r="A338" s="21">
        <v>340.0</v>
      </c>
      <c r="B338" s="22">
        <v>41793.0</v>
      </c>
      <c r="C338" s="24"/>
      <c r="D338" s="21">
        <v>172.0</v>
      </c>
      <c r="E338" s="21" t="s">
        <v>402</v>
      </c>
      <c r="F338" s="23" t="s">
        <v>693</v>
      </c>
      <c r="G338" s="21">
        <v>3.0</v>
      </c>
      <c r="H338" s="21">
        <v>-1.0</v>
      </c>
      <c r="I338" s="21" t="s">
        <v>1621</v>
      </c>
      <c r="J338" s="21" t="s">
        <v>455</v>
      </c>
      <c r="K338" s="21" t="s">
        <v>948</v>
      </c>
      <c r="L338" s="21" t="s">
        <v>411</v>
      </c>
      <c r="M338" s="21">
        <v>2.0</v>
      </c>
      <c r="N338" s="21" t="s">
        <v>29</v>
      </c>
      <c r="O338" s="21" t="s">
        <v>29</v>
      </c>
      <c r="P338" s="21" t="s">
        <v>29</v>
      </c>
      <c r="Q338" s="43" t="s">
        <v>1632</v>
      </c>
      <c r="R338" s="21">
        <v>1.0</v>
      </c>
      <c r="S338" s="21">
        <v>40.0</v>
      </c>
      <c r="T338" s="24">
        <f t="shared" si="1"/>
        <v>262.5</v>
      </c>
      <c r="U338" s="24">
        <f t="shared" si="2"/>
        <v>4275.2443</v>
      </c>
      <c r="V338" s="24">
        <f>VLOOKUP(D338,tmp.leaf.masses.C.only!$B$1:$H$178,7,FALSE)</f>
        <v>0.02149</v>
      </c>
      <c r="W338" s="24">
        <f t="shared" si="3"/>
        <v>3.630960937</v>
      </c>
    </row>
    <row r="339">
      <c r="A339" s="21">
        <v>341.0</v>
      </c>
      <c r="B339" s="22">
        <v>41793.0</v>
      </c>
      <c r="C339" s="24"/>
      <c r="D339" s="21">
        <v>172.0</v>
      </c>
      <c r="E339" s="21" t="s">
        <v>28</v>
      </c>
      <c r="F339" s="23" t="s">
        <v>694</v>
      </c>
      <c r="G339" s="21">
        <v>5.0</v>
      </c>
      <c r="H339" s="21">
        <v>-2.0</v>
      </c>
      <c r="I339" s="21" t="s">
        <v>1456</v>
      </c>
      <c r="J339" s="21" t="s">
        <v>455</v>
      </c>
      <c r="K339" s="21" t="s">
        <v>948</v>
      </c>
      <c r="L339" s="21" t="s">
        <v>411</v>
      </c>
      <c r="M339" s="21">
        <v>3.0</v>
      </c>
      <c r="N339" s="21" t="s">
        <v>29</v>
      </c>
      <c r="O339" s="21" t="s">
        <v>29</v>
      </c>
      <c r="P339" s="21" t="s">
        <v>29</v>
      </c>
      <c r="Q339" s="24"/>
      <c r="R339" s="21">
        <v>1.0</v>
      </c>
      <c r="S339" s="21">
        <v>40.0</v>
      </c>
      <c r="T339" s="24">
        <f t="shared" si="1"/>
        <v>4375</v>
      </c>
      <c r="U339" s="24">
        <f t="shared" si="2"/>
        <v>71254.07166</v>
      </c>
      <c r="V339" s="24">
        <f>VLOOKUP(D339,tmp.leaf.masses.C.only!$B$1:$H$178,7,FALSE)</f>
        <v>0.02149</v>
      </c>
      <c r="W339" s="24">
        <f t="shared" si="3"/>
        <v>4.852809686</v>
      </c>
    </row>
    <row r="340">
      <c r="A340" s="21">
        <v>342.0</v>
      </c>
      <c r="B340" s="22">
        <v>41793.0</v>
      </c>
      <c r="C340" s="24"/>
      <c r="D340" s="21">
        <v>172.0</v>
      </c>
      <c r="E340" s="21" t="s">
        <v>113</v>
      </c>
      <c r="F340" s="23" t="s">
        <v>695</v>
      </c>
      <c r="G340" s="21">
        <v>15.0</v>
      </c>
      <c r="H340" s="21">
        <v>-2.0</v>
      </c>
      <c r="I340" s="21" t="s">
        <v>1016</v>
      </c>
      <c r="J340" s="21" t="s">
        <v>915</v>
      </c>
      <c r="K340" s="21" t="s">
        <v>1002</v>
      </c>
      <c r="L340" s="21" t="s">
        <v>411</v>
      </c>
      <c r="M340" s="21">
        <v>2.0</v>
      </c>
      <c r="N340" s="21" t="s">
        <v>29</v>
      </c>
      <c r="O340" s="21" t="s">
        <v>29</v>
      </c>
      <c r="P340" s="21" t="s">
        <v>29</v>
      </c>
      <c r="Q340" s="21" t="s">
        <v>1633</v>
      </c>
      <c r="R340" s="21">
        <v>1.0</v>
      </c>
      <c r="S340" s="21">
        <v>40.0</v>
      </c>
      <c r="T340" s="24">
        <f t="shared" si="1"/>
        <v>13125</v>
      </c>
      <c r="U340" s="24">
        <f t="shared" si="2"/>
        <v>213762.215</v>
      </c>
      <c r="V340" s="24">
        <f>VLOOKUP(D340,tmp.leaf.masses.C.only!$B$1:$H$178,7,FALSE)</f>
        <v>0.02149</v>
      </c>
      <c r="W340" s="24">
        <f t="shared" si="3"/>
        <v>5.329930941</v>
      </c>
    </row>
    <row r="341">
      <c r="A341" s="21">
        <v>343.0</v>
      </c>
      <c r="B341" s="22">
        <v>41793.0</v>
      </c>
      <c r="C341" s="24"/>
      <c r="D341" s="21">
        <v>172.0</v>
      </c>
      <c r="E341" s="21" t="s">
        <v>607</v>
      </c>
      <c r="F341" s="23" t="s">
        <v>696</v>
      </c>
      <c r="G341" s="21">
        <v>20.0</v>
      </c>
      <c r="H341" s="21">
        <v>-2.0</v>
      </c>
      <c r="I341" s="21" t="s">
        <v>1016</v>
      </c>
      <c r="J341" s="21" t="s">
        <v>455</v>
      </c>
      <c r="K341" s="21" t="s">
        <v>948</v>
      </c>
      <c r="L341" s="21" t="s">
        <v>411</v>
      </c>
      <c r="M341" s="21">
        <v>2.0</v>
      </c>
      <c r="N341" s="21" t="s">
        <v>29</v>
      </c>
      <c r="O341" s="21" t="s">
        <v>29</v>
      </c>
      <c r="P341" s="21" t="s">
        <v>29</v>
      </c>
      <c r="Q341" s="21" t="s">
        <v>1634</v>
      </c>
      <c r="R341" s="21">
        <v>1.0</v>
      </c>
      <c r="S341" s="21">
        <v>40.0</v>
      </c>
      <c r="T341" s="24">
        <f t="shared" si="1"/>
        <v>17500</v>
      </c>
      <c r="U341" s="24">
        <f t="shared" si="2"/>
        <v>285016.2866</v>
      </c>
      <c r="V341" s="24">
        <f>VLOOKUP(D341,tmp.leaf.masses.C.only!$B$1:$H$178,7,FALSE)</f>
        <v>0.02149</v>
      </c>
      <c r="W341" s="24">
        <f t="shared" si="3"/>
        <v>5.454869678</v>
      </c>
    </row>
    <row r="342">
      <c r="A342" s="21">
        <v>344.0</v>
      </c>
      <c r="B342" s="22">
        <v>41793.0</v>
      </c>
      <c r="C342" s="24"/>
      <c r="D342" s="21">
        <v>172.0</v>
      </c>
      <c r="E342" s="21" t="s">
        <v>930</v>
      </c>
      <c r="F342" s="23" t="s">
        <v>697</v>
      </c>
      <c r="G342" s="21">
        <v>17.0</v>
      </c>
      <c r="H342" s="21">
        <v>-2.0</v>
      </c>
      <c r="I342" s="21" t="s">
        <v>1016</v>
      </c>
      <c r="J342" s="21" t="s">
        <v>455</v>
      </c>
      <c r="K342" s="21" t="s">
        <v>948</v>
      </c>
      <c r="L342" s="21" t="s">
        <v>411</v>
      </c>
      <c r="M342" s="21">
        <v>3.0</v>
      </c>
      <c r="N342" s="21" t="s">
        <v>29</v>
      </c>
      <c r="O342" s="21" t="s">
        <v>29</v>
      </c>
      <c r="P342" s="21" t="s">
        <v>29</v>
      </c>
      <c r="Q342" s="21" t="s">
        <v>1635</v>
      </c>
      <c r="R342" s="21">
        <v>1.0</v>
      </c>
      <c r="S342" s="21">
        <v>40.0</v>
      </c>
      <c r="T342" s="24">
        <f t="shared" si="1"/>
        <v>14875</v>
      </c>
      <c r="U342" s="24">
        <f t="shared" si="2"/>
        <v>242263.8436</v>
      </c>
      <c r="V342" s="24">
        <f>VLOOKUP(D342,tmp.leaf.masses.C.only!$B$1:$H$178,7,FALSE)</f>
        <v>0.02149</v>
      </c>
      <c r="W342" s="24">
        <f t="shared" si="3"/>
        <v>5.384288603</v>
      </c>
    </row>
    <row r="343">
      <c r="A343" s="21">
        <v>345.0</v>
      </c>
      <c r="B343" s="22">
        <v>41793.0</v>
      </c>
      <c r="C343" s="24"/>
      <c r="D343" s="21">
        <v>173.0</v>
      </c>
      <c r="E343" s="21" t="s">
        <v>396</v>
      </c>
      <c r="F343" s="23" t="s">
        <v>698</v>
      </c>
      <c r="G343" s="21">
        <v>15.0</v>
      </c>
      <c r="H343" s="21">
        <v>0.0</v>
      </c>
      <c r="I343" s="21" t="s">
        <v>398</v>
      </c>
      <c r="J343" s="21" t="s">
        <v>915</v>
      </c>
      <c r="K343" s="21" t="s">
        <v>1002</v>
      </c>
      <c r="L343" s="21" t="s">
        <v>400</v>
      </c>
      <c r="M343" s="21">
        <v>2.0</v>
      </c>
      <c r="N343" s="21" t="s">
        <v>36</v>
      </c>
      <c r="O343" s="21" t="s">
        <v>29</v>
      </c>
      <c r="P343" s="21" t="s">
        <v>29</v>
      </c>
      <c r="Q343" s="21" t="s">
        <v>940</v>
      </c>
      <c r="R343" s="21">
        <v>1.0</v>
      </c>
      <c r="S343" s="21">
        <v>40.0</v>
      </c>
      <c r="T343" s="24">
        <f t="shared" si="1"/>
        <v>131.25</v>
      </c>
      <c r="U343" s="24">
        <f t="shared" si="2"/>
        <v>1911.672909</v>
      </c>
      <c r="V343" s="24">
        <f>VLOOKUP(D343,tmp.leaf.masses.C.only!$B$1:$H$178,7,FALSE)</f>
        <v>0.02403</v>
      </c>
      <c r="W343" s="24">
        <f t="shared" si="3"/>
        <v>3.281413586</v>
      </c>
    </row>
    <row r="344">
      <c r="A344" s="21">
        <v>346.0</v>
      </c>
      <c r="B344" s="22">
        <v>41793.0</v>
      </c>
      <c r="C344" s="24"/>
      <c r="D344" s="21">
        <v>173.0</v>
      </c>
      <c r="E344" s="21" t="s">
        <v>402</v>
      </c>
      <c r="F344" s="23" t="s">
        <v>699</v>
      </c>
      <c r="G344" s="21">
        <v>2.0</v>
      </c>
      <c r="H344" s="21">
        <v>0.0</v>
      </c>
      <c r="I344" s="21" t="s">
        <v>1016</v>
      </c>
      <c r="J344" s="21" t="s">
        <v>455</v>
      </c>
      <c r="K344" s="21" t="s">
        <v>948</v>
      </c>
      <c r="L344" s="21" t="s">
        <v>411</v>
      </c>
      <c r="M344" s="21">
        <v>2.0</v>
      </c>
      <c r="N344" s="21" t="s">
        <v>29</v>
      </c>
      <c r="O344" s="21" t="s">
        <v>29</v>
      </c>
      <c r="P344" s="21" t="s">
        <v>29</v>
      </c>
      <c r="Q344" s="21" t="s">
        <v>940</v>
      </c>
      <c r="R344" s="21">
        <v>1.0</v>
      </c>
      <c r="S344" s="21">
        <v>40.0</v>
      </c>
      <c r="T344" s="24">
        <f t="shared" si="1"/>
        <v>17.5</v>
      </c>
      <c r="U344" s="24">
        <f t="shared" si="2"/>
        <v>254.8897212</v>
      </c>
      <c r="V344" s="24">
        <f>VLOOKUP(D344,tmp.leaf.masses.C.only!$B$1:$H$178,7,FALSE)</f>
        <v>0.02403</v>
      </c>
      <c r="W344" s="24">
        <f t="shared" si="3"/>
        <v>2.406352322</v>
      </c>
    </row>
    <row r="345">
      <c r="A345" s="21">
        <v>347.0</v>
      </c>
      <c r="B345" s="22">
        <v>41793.0</v>
      </c>
      <c r="C345" s="24"/>
      <c r="D345" s="21">
        <v>174.0</v>
      </c>
      <c r="E345" s="21" t="s">
        <v>396</v>
      </c>
      <c r="F345" s="23" t="s">
        <v>700</v>
      </c>
      <c r="G345" s="21">
        <v>7.0</v>
      </c>
      <c r="H345" s="21">
        <v>0.0</v>
      </c>
      <c r="I345" s="21" t="s">
        <v>398</v>
      </c>
      <c r="J345" s="21" t="s">
        <v>915</v>
      </c>
      <c r="K345" s="21" t="s">
        <v>1002</v>
      </c>
      <c r="L345" s="21" t="s">
        <v>400</v>
      </c>
      <c r="M345" s="21">
        <v>2.0</v>
      </c>
      <c r="N345" s="21" t="s">
        <v>36</v>
      </c>
      <c r="O345" s="21" t="s">
        <v>29</v>
      </c>
      <c r="P345" s="21" t="s">
        <v>29</v>
      </c>
      <c r="Q345" s="21" t="s">
        <v>940</v>
      </c>
      <c r="R345" s="21">
        <v>1.0</v>
      </c>
      <c r="S345" s="21">
        <v>40.0</v>
      </c>
      <c r="T345" s="24">
        <f t="shared" si="1"/>
        <v>61.25</v>
      </c>
      <c r="U345" s="24">
        <f t="shared" si="2"/>
        <v>610.4071754</v>
      </c>
      <c r="V345" s="24">
        <f>VLOOKUP(D345,tmp.leaf.masses.C.only!$B$1:$H$178,7,FALSE)</f>
        <v>0.03512</v>
      </c>
      <c r="W345" s="24">
        <f t="shared" si="3"/>
        <v>2.78561963</v>
      </c>
    </row>
    <row r="346">
      <c r="A346" s="21">
        <v>348.0</v>
      </c>
      <c r="B346" s="22">
        <v>41793.0</v>
      </c>
      <c r="C346" s="24"/>
      <c r="D346" s="21">
        <v>174.0</v>
      </c>
      <c r="E346" s="21" t="s">
        <v>402</v>
      </c>
      <c r="F346" s="23" t="s">
        <v>701</v>
      </c>
      <c r="G346" s="21">
        <v>12.0</v>
      </c>
      <c r="H346" s="21">
        <v>0.0</v>
      </c>
      <c r="I346" s="21" t="s">
        <v>1629</v>
      </c>
      <c r="J346" s="21" t="s">
        <v>1636</v>
      </c>
      <c r="K346" s="21" t="s">
        <v>948</v>
      </c>
      <c r="L346" s="21" t="s">
        <v>1637</v>
      </c>
      <c r="M346" s="21">
        <v>3.0</v>
      </c>
      <c r="N346" s="21" t="s">
        <v>29</v>
      </c>
      <c r="O346" s="21" t="s">
        <v>29</v>
      </c>
      <c r="P346" s="21" t="s">
        <v>29</v>
      </c>
      <c r="Q346" s="21" t="s">
        <v>940</v>
      </c>
      <c r="R346" s="21">
        <v>1.0</v>
      </c>
      <c r="S346" s="21">
        <v>40.0</v>
      </c>
      <c r="T346" s="24">
        <f t="shared" si="1"/>
        <v>105</v>
      </c>
      <c r="U346" s="24">
        <f t="shared" si="2"/>
        <v>1046.412301</v>
      </c>
      <c r="V346" s="24">
        <f>VLOOKUP(D346,tmp.leaf.masses.C.only!$B$1:$H$178,7,FALSE)</f>
        <v>0.03512</v>
      </c>
      <c r="W346" s="24">
        <f t="shared" si="3"/>
        <v>3.019702836</v>
      </c>
    </row>
    <row r="347">
      <c r="A347" s="21">
        <v>349.0</v>
      </c>
      <c r="B347" s="22">
        <v>41793.0</v>
      </c>
      <c r="C347" s="24"/>
      <c r="D347" s="21">
        <v>174.0</v>
      </c>
      <c r="E347" s="21" t="s">
        <v>28</v>
      </c>
      <c r="F347" s="23" t="s">
        <v>702</v>
      </c>
      <c r="G347" s="21">
        <v>6.0</v>
      </c>
      <c r="H347" s="21">
        <v>0.0</v>
      </c>
      <c r="I347" s="21" t="s">
        <v>957</v>
      </c>
      <c r="J347" s="21" t="s">
        <v>1636</v>
      </c>
      <c r="K347" s="21" t="s">
        <v>948</v>
      </c>
      <c r="L347" s="21" t="s">
        <v>411</v>
      </c>
      <c r="M347" s="21">
        <v>3.0</v>
      </c>
      <c r="N347" s="21" t="s">
        <v>29</v>
      </c>
      <c r="O347" s="21" t="s">
        <v>29</v>
      </c>
      <c r="P347" s="21" t="s">
        <v>29</v>
      </c>
      <c r="Q347" s="21" t="s">
        <v>940</v>
      </c>
      <c r="R347" s="21">
        <v>1.0</v>
      </c>
      <c r="S347" s="21">
        <v>40.0</v>
      </c>
      <c r="T347" s="24">
        <f t="shared" si="1"/>
        <v>52.5</v>
      </c>
      <c r="U347" s="24">
        <f t="shared" si="2"/>
        <v>523.2061503</v>
      </c>
      <c r="V347" s="24">
        <f>VLOOKUP(D347,tmp.leaf.masses.C.only!$B$1:$H$178,7,FALSE)</f>
        <v>0.03512</v>
      </c>
      <c r="W347" s="24">
        <f t="shared" si="3"/>
        <v>2.718672841</v>
      </c>
    </row>
    <row r="348">
      <c r="A348" s="21">
        <v>350.0</v>
      </c>
      <c r="B348" s="22">
        <v>41793.0</v>
      </c>
      <c r="C348" s="24"/>
      <c r="D348" s="21">
        <v>176.0</v>
      </c>
      <c r="E348" s="21" t="s">
        <v>57</v>
      </c>
      <c r="F348" s="23" t="s">
        <v>57</v>
      </c>
      <c r="G348" s="21">
        <v>0.0</v>
      </c>
      <c r="H348" s="21">
        <v>0.0</v>
      </c>
      <c r="I348" s="21" t="s">
        <v>24</v>
      </c>
      <c r="J348" s="21" t="s">
        <v>24</v>
      </c>
      <c r="K348" s="21" t="s">
        <v>24</v>
      </c>
      <c r="L348" s="21" t="s">
        <v>24</v>
      </c>
      <c r="M348" s="24"/>
      <c r="N348" s="21" t="s">
        <v>29</v>
      </c>
      <c r="O348" s="21" t="s">
        <v>29</v>
      </c>
      <c r="P348" s="21" t="s">
        <v>29</v>
      </c>
      <c r="Q348" s="21" t="s">
        <v>24</v>
      </c>
      <c r="R348" s="21">
        <v>0.0</v>
      </c>
      <c r="S348" s="21">
        <v>40.0</v>
      </c>
      <c r="T348" s="24">
        <f t="shared" si="1"/>
        <v>0</v>
      </c>
      <c r="U348" s="24">
        <f t="shared" si="2"/>
        <v>0</v>
      </c>
      <c r="V348" s="24">
        <f>VLOOKUP(D348,tmp.leaf.masses.C.only!$B$1:$H$178,7,FALSE)</f>
        <v>0.027</v>
      </c>
      <c r="W348" s="24" t="str">
        <f t="shared" si="3"/>
        <v>#NUM!</v>
      </c>
    </row>
    <row r="349">
      <c r="A349" s="21">
        <v>351.0</v>
      </c>
      <c r="B349" s="22">
        <v>41793.0</v>
      </c>
      <c r="C349" s="24"/>
      <c r="D349" s="21">
        <v>177.0</v>
      </c>
      <c r="E349" s="21" t="s">
        <v>396</v>
      </c>
      <c r="F349" s="23" t="s">
        <v>703</v>
      </c>
      <c r="G349" s="21">
        <v>17.0</v>
      </c>
      <c r="H349" s="21">
        <v>-3.0</v>
      </c>
      <c r="I349" s="21" t="s">
        <v>398</v>
      </c>
      <c r="J349" s="21" t="s">
        <v>915</v>
      </c>
      <c r="K349" s="21" t="s">
        <v>1002</v>
      </c>
      <c r="L349" s="21" t="s">
        <v>400</v>
      </c>
      <c r="M349" s="21">
        <v>2.0</v>
      </c>
      <c r="N349" s="21" t="s">
        <v>36</v>
      </c>
      <c r="O349" s="21" t="s">
        <v>29</v>
      </c>
      <c r="P349" s="21" t="s">
        <v>29</v>
      </c>
      <c r="Q349" s="21" t="s">
        <v>940</v>
      </c>
      <c r="R349" s="21">
        <v>1.0</v>
      </c>
      <c r="S349" s="21">
        <v>40.0</v>
      </c>
      <c r="T349" s="24">
        <f t="shared" si="1"/>
        <v>148750</v>
      </c>
      <c r="U349" s="24">
        <f t="shared" si="2"/>
        <v>1389815.804</v>
      </c>
      <c r="V349" s="24">
        <f>VLOOKUP(D349,tmp.leaf.masses.C.only!$B$1:$H$178,7,FALSE)</f>
        <v>0.03746</v>
      </c>
      <c r="W349" s="24">
        <f t="shared" si="3"/>
        <v>6.142957246</v>
      </c>
    </row>
    <row r="350">
      <c r="A350" s="21">
        <v>352.0</v>
      </c>
      <c r="B350" s="22">
        <v>41793.0</v>
      </c>
      <c r="C350" s="24"/>
      <c r="D350" s="21">
        <v>177.0</v>
      </c>
      <c r="E350" s="21" t="s">
        <v>402</v>
      </c>
      <c r="F350" s="23" t="s">
        <v>704</v>
      </c>
      <c r="G350" s="21">
        <v>8.0</v>
      </c>
      <c r="H350" s="21">
        <v>-2.0</v>
      </c>
      <c r="I350" s="21" t="s">
        <v>398</v>
      </c>
      <c r="J350" s="21" t="s">
        <v>915</v>
      </c>
      <c r="K350" s="21" t="s">
        <v>1002</v>
      </c>
      <c r="L350" s="21" t="s">
        <v>400</v>
      </c>
      <c r="M350" s="21">
        <v>2.5</v>
      </c>
      <c r="N350" s="21" t="s">
        <v>36</v>
      </c>
      <c r="O350" s="21" t="s">
        <v>29</v>
      </c>
      <c r="P350" s="21" t="s">
        <v>29</v>
      </c>
      <c r="Q350" s="21" t="s">
        <v>940</v>
      </c>
      <c r="R350" s="21">
        <v>1.0</v>
      </c>
      <c r="S350" s="21">
        <v>40.0</v>
      </c>
      <c r="T350" s="24">
        <f t="shared" si="1"/>
        <v>7000</v>
      </c>
      <c r="U350" s="24">
        <f t="shared" si="2"/>
        <v>65403.09664</v>
      </c>
      <c r="V350" s="24">
        <f>VLOOKUP(D350,tmp.leaf.masses.C.only!$B$1:$H$178,7,FALSE)</f>
        <v>0.03746</v>
      </c>
      <c r="W350" s="24">
        <f t="shared" si="3"/>
        <v>4.815598311</v>
      </c>
    </row>
    <row r="351">
      <c r="A351" s="21">
        <v>353.0</v>
      </c>
      <c r="B351" s="22">
        <v>41793.0</v>
      </c>
      <c r="C351" s="24"/>
      <c r="D351" s="21">
        <v>177.0</v>
      </c>
      <c r="E351" s="21" t="s">
        <v>28</v>
      </c>
      <c r="F351" s="23" t="s">
        <v>706</v>
      </c>
      <c r="G351" s="21">
        <v>25.0</v>
      </c>
      <c r="H351" s="21">
        <v>0.0</v>
      </c>
      <c r="I351" s="21" t="s">
        <v>1638</v>
      </c>
      <c r="J351" s="21" t="s">
        <v>455</v>
      </c>
      <c r="K351" s="21" t="s">
        <v>948</v>
      </c>
      <c r="L351" s="21" t="s">
        <v>411</v>
      </c>
      <c r="M351" s="21">
        <v>3.0</v>
      </c>
      <c r="N351" s="21" t="s">
        <v>29</v>
      </c>
      <c r="O351" s="21" t="s">
        <v>29</v>
      </c>
      <c r="P351" s="21" t="s">
        <v>29</v>
      </c>
      <c r="Q351" s="21" t="s">
        <v>1075</v>
      </c>
      <c r="R351" s="21">
        <v>1.0</v>
      </c>
      <c r="S351" s="21">
        <v>40.0</v>
      </c>
      <c r="T351" s="24">
        <f t="shared" si="1"/>
        <v>218.75</v>
      </c>
      <c r="U351" s="24">
        <f t="shared" si="2"/>
        <v>2043.84677</v>
      </c>
      <c r="V351" s="24">
        <f>VLOOKUP(D351,tmp.leaf.masses.C.only!$B$1:$H$178,7,FALSE)</f>
        <v>0.03746</v>
      </c>
      <c r="W351" s="24">
        <f t="shared" si="3"/>
        <v>3.310448333</v>
      </c>
    </row>
    <row r="352">
      <c r="A352" s="21">
        <v>354.0</v>
      </c>
      <c r="B352" s="22">
        <v>41793.0</v>
      </c>
      <c r="C352" s="24"/>
      <c r="D352" s="21">
        <v>178.0</v>
      </c>
      <c r="E352" s="21" t="s">
        <v>396</v>
      </c>
      <c r="F352" s="23" t="s">
        <v>707</v>
      </c>
      <c r="G352" s="21">
        <v>1.0</v>
      </c>
      <c r="H352" s="21">
        <v>0.0</v>
      </c>
      <c r="I352" s="21" t="s">
        <v>398</v>
      </c>
      <c r="J352" s="21" t="s">
        <v>915</v>
      </c>
      <c r="K352" s="21" t="s">
        <v>1002</v>
      </c>
      <c r="L352" s="21" t="s">
        <v>400</v>
      </c>
      <c r="M352" s="21">
        <v>2.0</v>
      </c>
      <c r="N352" s="21" t="s">
        <v>36</v>
      </c>
      <c r="O352" s="21" t="s">
        <v>29</v>
      </c>
      <c r="P352" s="21" t="s">
        <v>29</v>
      </c>
      <c r="Q352" s="21" t="s">
        <v>940</v>
      </c>
      <c r="R352" s="21">
        <v>1.0</v>
      </c>
      <c r="S352" s="21">
        <v>40.0</v>
      </c>
      <c r="T352" s="24">
        <f t="shared" si="1"/>
        <v>8.75</v>
      </c>
      <c r="U352" s="24">
        <f t="shared" si="2"/>
        <v>75.31972455</v>
      </c>
      <c r="V352" s="24">
        <f>VLOOKUP(D352,tmp.leaf.masses.C.only!$B$1:$H$178,7,FALSE)</f>
        <v>0.04066</v>
      </c>
      <c r="W352" s="24">
        <f t="shared" si="3"/>
        <v>1.876908723</v>
      </c>
    </row>
    <row r="353">
      <c r="A353" s="21">
        <v>357.0</v>
      </c>
      <c r="B353" s="22">
        <v>41793.0</v>
      </c>
      <c r="C353" s="24"/>
      <c r="D353" s="21">
        <v>179.0</v>
      </c>
      <c r="E353" s="21" t="s">
        <v>396</v>
      </c>
      <c r="F353" s="23" t="s">
        <v>708</v>
      </c>
      <c r="G353" s="21">
        <v>1000.0</v>
      </c>
      <c r="H353" s="21">
        <v>-3.0</v>
      </c>
      <c r="I353" s="21" t="s">
        <v>398</v>
      </c>
      <c r="J353" s="21" t="s">
        <v>915</v>
      </c>
      <c r="K353" s="21" t="s">
        <v>1002</v>
      </c>
      <c r="L353" s="21" t="s">
        <v>400</v>
      </c>
      <c r="M353" s="21">
        <v>2.0</v>
      </c>
      <c r="N353" s="21" t="s">
        <v>36</v>
      </c>
      <c r="O353" s="21" t="s">
        <v>36</v>
      </c>
      <c r="P353" s="21" t="s">
        <v>29</v>
      </c>
      <c r="Q353" s="21" t="s">
        <v>940</v>
      </c>
      <c r="R353" s="21">
        <v>1.0</v>
      </c>
      <c r="S353" s="21">
        <v>40.0</v>
      </c>
      <c r="T353" s="24">
        <f t="shared" si="1"/>
        <v>8750000</v>
      </c>
      <c r="U353" s="24">
        <f t="shared" si="2"/>
        <v>49236334.41</v>
      </c>
      <c r="V353" s="24">
        <f>VLOOKUP(D353,tmp.leaf.masses.C.only!$B$1:$H$178,7,FALSE)</f>
        <v>0.0622</v>
      </c>
      <c r="W353" s="24">
        <f t="shared" si="3"/>
        <v>7.692285713</v>
      </c>
    </row>
    <row r="354">
      <c r="A354" s="21">
        <v>355.0</v>
      </c>
      <c r="B354" s="22">
        <v>41793.0</v>
      </c>
      <c r="C354" s="24"/>
      <c r="D354" s="21">
        <v>179.0</v>
      </c>
      <c r="E354" s="21" t="s">
        <v>402</v>
      </c>
      <c r="F354" s="23" t="s">
        <v>709</v>
      </c>
      <c r="G354" s="21">
        <v>1000.0</v>
      </c>
      <c r="H354" s="21">
        <v>-3.0</v>
      </c>
      <c r="I354" s="21" t="s">
        <v>1016</v>
      </c>
      <c r="J354" s="21" t="s">
        <v>23</v>
      </c>
      <c r="K354" s="21" t="s">
        <v>948</v>
      </c>
      <c r="L354" s="21" t="s">
        <v>411</v>
      </c>
      <c r="M354" s="21">
        <v>3.0</v>
      </c>
      <c r="N354" s="21" t="s">
        <v>29</v>
      </c>
      <c r="O354" s="21" t="s">
        <v>29</v>
      </c>
      <c r="P354" s="21" t="s">
        <v>29</v>
      </c>
      <c r="Q354" s="21" t="s">
        <v>940</v>
      </c>
      <c r="R354" s="21">
        <v>1.0</v>
      </c>
      <c r="S354" s="21">
        <v>40.0</v>
      </c>
      <c r="T354" s="24">
        <f t="shared" si="1"/>
        <v>8750000</v>
      </c>
      <c r="U354" s="24">
        <f t="shared" si="2"/>
        <v>49236334.41</v>
      </c>
      <c r="V354" s="24">
        <f>VLOOKUP(D354,tmp.leaf.masses.C.only!$B$1:$H$178,7,FALSE)</f>
        <v>0.0622</v>
      </c>
      <c r="W354" s="24">
        <f t="shared" si="3"/>
        <v>7.692285713</v>
      </c>
    </row>
    <row r="355">
      <c r="A355" s="21">
        <v>356.0</v>
      </c>
      <c r="B355" s="22">
        <v>41793.0</v>
      </c>
      <c r="C355" s="24"/>
      <c r="D355" s="21">
        <v>179.0</v>
      </c>
      <c r="E355" s="21" t="s">
        <v>28</v>
      </c>
      <c r="F355" s="23" t="s">
        <v>710</v>
      </c>
      <c r="G355" s="21">
        <v>1000.0</v>
      </c>
      <c r="H355" s="21">
        <v>-3.0</v>
      </c>
      <c r="I355" s="43" t="s">
        <v>943</v>
      </c>
      <c r="J355" s="21" t="s">
        <v>23</v>
      </c>
      <c r="K355" s="21" t="s">
        <v>948</v>
      </c>
      <c r="L355" s="21" t="s">
        <v>411</v>
      </c>
      <c r="M355" s="21">
        <v>3.0</v>
      </c>
      <c r="N355" s="21" t="s">
        <v>29</v>
      </c>
      <c r="O355" s="21" t="s">
        <v>29</v>
      </c>
      <c r="P355" s="21" t="s">
        <v>29</v>
      </c>
      <c r="Q355" s="21" t="s">
        <v>1639</v>
      </c>
      <c r="R355" s="21">
        <v>1.0</v>
      </c>
      <c r="S355" s="21">
        <v>40.0</v>
      </c>
      <c r="T355" s="24">
        <f t="shared" si="1"/>
        <v>8750000</v>
      </c>
      <c r="U355" s="24">
        <f t="shared" si="2"/>
        <v>49236334.41</v>
      </c>
      <c r="V355" s="24">
        <f>VLOOKUP(D355,tmp.leaf.masses.C.only!$B$1:$H$178,7,FALSE)</f>
        <v>0.0622</v>
      </c>
      <c r="W355" s="24">
        <f t="shared" si="3"/>
        <v>7.692285713</v>
      </c>
    </row>
    <row r="356">
      <c r="A356" s="21">
        <v>358.0</v>
      </c>
      <c r="B356" s="22">
        <v>41793.0</v>
      </c>
      <c r="C356" s="24"/>
      <c r="D356" s="21">
        <v>180.0</v>
      </c>
      <c r="E356" s="21" t="s">
        <v>57</v>
      </c>
      <c r="F356" s="23" t="s">
        <v>57</v>
      </c>
      <c r="G356" s="21">
        <v>0.0</v>
      </c>
      <c r="H356" s="21">
        <v>0.0</v>
      </c>
      <c r="I356" s="21" t="s">
        <v>24</v>
      </c>
      <c r="J356" s="21" t="s">
        <v>24</v>
      </c>
      <c r="K356" s="21" t="s">
        <v>24</v>
      </c>
      <c r="L356" s="21" t="s">
        <v>24</v>
      </c>
      <c r="M356" s="24"/>
      <c r="N356" s="21" t="s">
        <v>29</v>
      </c>
      <c r="O356" s="21" t="s">
        <v>29</v>
      </c>
      <c r="P356" s="21" t="s">
        <v>29</v>
      </c>
      <c r="Q356" s="21" t="s">
        <v>24</v>
      </c>
      <c r="R356" s="21">
        <v>0.0</v>
      </c>
      <c r="S356" s="21">
        <v>40.0</v>
      </c>
      <c r="T356" s="24">
        <f t="shared" si="1"/>
        <v>0</v>
      </c>
      <c r="U356" s="24">
        <f t="shared" si="2"/>
        <v>0</v>
      </c>
      <c r="V356" s="24">
        <f>VLOOKUP(D356,tmp.leaf.masses.C.only!$B$1:$H$178,7,FALSE)</f>
        <v>0.01568</v>
      </c>
      <c r="W356" s="24" t="str">
        <f t="shared" si="3"/>
        <v>#NUM!</v>
      </c>
    </row>
    <row r="357">
      <c r="A357" s="21">
        <v>359.0</v>
      </c>
      <c r="B357" s="22">
        <v>41793.0</v>
      </c>
      <c r="C357" s="24"/>
      <c r="D357" s="21">
        <v>181.0</v>
      </c>
      <c r="E357" s="21" t="s">
        <v>396</v>
      </c>
      <c r="F357" s="23" t="s">
        <v>711</v>
      </c>
      <c r="G357" s="21">
        <v>6.0</v>
      </c>
      <c r="H357" s="21">
        <v>0.0</v>
      </c>
      <c r="I357" s="21" t="s">
        <v>954</v>
      </c>
      <c r="J357" s="21" t="s">
        <v>455</v>
      </c>
      <c r="K357" s="21" t="s">
        <v>948</v>
      </c>
      <c r="L357" s="21" t="s">
        <v>411</v>
      </c>
      <c r="M357" s="21">
        <v>1.0</v>
      </c>
      <c r="N357" s="21" t="s">
        <v>29</v>
      </c>
      <c r="O357" s="21" t="s">
        <v>29</v>
      </c>
      <c r="P357" s="21" t="s">
        <v>29</v>
      </c>
      <c r="Q357" s="21" t="s">
        <v>940</v>
      </c>
      <c r="R357" s="21">
        <v>1.0</v>
      </c>
      <c r="S357" s="21">
        <v>40.0</v>
      </c>
      <c r="T357" s="24">
        <f t="shared" si="1"/>
        <v>52.5</v>
      </c>
      <c r="U357" s="24">
        <f t="shared" si="2"/>
        <v>1029.988789</v>
      </c>
      <c r="V357" s="24">
        <f>VLOOKUP(D357,tmp.leaf.masses.C.only!$B$1:$H$178,7,FALSE)</f>
        <v>0.01784</v>
      </c>
      <c r="W357" s="24">
        <f t="shared" si="3"/>
        <v>3.012832498</v>
      </c>
    </row>
    <row r="358">
      <c r="A358" s="21">
        <v>360.0</v>
      </c>
      <c r="B358" s="22">
        <v>41793.0</v>
      </c>
      <c r="C358" s="24"/>
      <c r="D358" s="21">
        <v>181.0</v>
      </c>
      <c r="E358" s="21" t="s">
        <v>402</v>
      </c>
      <c r="F358" s="23" t="s">
        <v>712</v>
      </c>
      <c r="G358" s="21">
        <v>6.0</v>
      </c>
      <c r="H358" s="21">
        <v>0.0</v>
      </c>
      <c r="I358" s="21" t="s">
        <v>957</v>
      </c>
      <c r="J358" s="21" t="s">
        <v>455</v>
      </c>
      <c r="K358" s="21" t="s">
        <v>948</v>
      </c>
      <c r="L358" s="21" t="s">
        <v>411</v>
      </c>
      <c r="M358" s="21">
        <v>3.0</v>
      </c>
      <c r="N358" s="21" t="s">
        <v>29</v>
      </c>
      <c r="O358" s="21" t="s">
        <v>29</v>
      </c>
      <c r="P358" s="21" t="s">
        <v>29</v>
      </c>
      <c r="Q358" s="21" t="s">
        <v>940</v>
      </c>
      <c r="R358" s="21">
        <v>1.0</v>
      </c>
      <c r="S358" s="21">
        <v>40.0</v>
      </c>
      <c r="T358" s="24">
        <f t="shared" si="1"/>
        <v>52.5</v>
      </c>
      <c r="U358" s="24">
        <f t="shared" si="2"/>
        <v>1029.988789</v>
      </c>
      <c r="V358" s="24">
        <f>VLOOKUP(D358,tmp.leaf.masses.C.only!$B$1:$H$178,7,FALSE)</f>
        <v>0.01784</v>
      </c>
      <c r="W358" s="24">
        <f t="shared" si="3"/>
        <v>3.012832498</v>
      </c>
    </row>
    <row r="359">
      <c r="A359" s="21">
        <v>361.0</v>
      </c>
      <c r="B359" s="22">
        <v>41793.0</v>
      </c>
      <c r="C359" s="24"/>
      <c r="D359" s="21">
        <v>182.0</v>
      </c>
      <c r="E359" s="21" t="s">
        <v>396</v>
      </c>
      <c r="F359" s="23" t="s">
        <v>713</v>
      </c>
      <c r="G359" s="21">
        <v>8.0</v>
      </c>
      <c r="H359" s="21">
        <v>-3.0</v>
      </c>
      <c r="I359" s="21" t="s">
        <v>398</v>
      </c>
      <c r="J359" s="21" t="s">
        <v>915</v>
      </c>
      <c r="K359" s="21" t="s">
        <v>1058</v>
      </c>
      <c r="L359" s="21" t="s">
        <v>932</v>
      </c>
      <c r="M359" s="21">
        <v>3.0</v>
      </c>
      <c r="N359" s="21" t="s">
        <v>36</v>
      </c>
      <c r="O359" s="21" t="s">
        <v>29</v>
      </c>
      <c r="P359" s="21" t="s">
        <v>36</v>
      </c>
      <c r="Q359" s="21" t="s">
        <v>940</v>
      </c>
      <c r="R359" s="21">
        <v>1.0</v>
      </c>
      <c r="S359" s="21">
        <v>40.0</v>
      </c>
      <c r="T359" s="24">
        <f t="shared" si="1"/>
        <v>70000</v>
      </c>
      <c r="U359" s="24">
        <f t="shared" si="2"/>
        <v>1417004.049</v>
      </c>
      <c r="V359" s="24">
        <f>VLOOKUP(D359,tmp.leaf.masses.C.only!$B$1:$H$178,7,FALSE)</f>
        <v>0.01729</v>
      </c>
      <c r="W359" s="24">
        <f t="shared" si="3"/>
        <v>6.151371091</v>
      </c>
    </row>
    <row r="360">
      <c r="A360" s="21">
        <v>362.0</v>
      </c>
      <c r="B360" s="22">
        <v>41793.0</v>
      </c>
      <c r="C360" s="24"/>
      <c r="D360" s="21">
        <v>182.0</v>
      </c>
      <c r="E360" s="21" t="s">
        <v>402</v>
      </c>
      <c r="F360" s="23" t="s">
        <v>714</v>
      </c>
      <c r="G360" s="21">
        <v>213.0</v>
      </c>
      <c r="H360" s="21">
        <v>-3.0</v>
      </c>
      <c r="I360" s="21" t="s">
        <v>1016</v>
      </c>
      <c r="J360" s="21" t="s">
        <v>455</v>
      </c>
      <c r="K360" s="21" t="s">
        <v>948</v>
      </c>
      <c r="L360" s="21" t="s">
        <v>411</v>
      </c>
      <c r="M360" s="21">
        <v>3.0</v>
      </c>
      <c r="N360" s="21" t="s">
        <v>29</v>
      </c>
      <c r="O360" s="21" t="s">
        <v>29</v>
      </c>
      <c r="P360" s="21" t="s">
        <v>29</v>
      </c>
      <c r="Q360" s="21" t="s">
        <v>940</v>
      </c>
      <c r="R360" s="21">
        <v>1.0</v>
      </c>
      <c r="S360" s="21">
        <v>40.0</v>
      </c>
      <c r="T360" s="24">
        <f t="shared" si="1"/>
        <v>1863750</v>
      </c>
      <c r="U360" s="24">
        <f t="shared" si="2"/>
        <v>37727732.79</v>
      </c>
      <c r="V360" s="24">
        <f>VLOOKUP(D360,tmp.leaf.masses.C.only!$B$1:$H$178,7,FALSE)</f>
        <v>0.01729</v>
      </c>
      <c r="W360" s="24">
        <f t="shared" si="3"/>
        <v>7.576660708</v>
      </c>
    </row>
    <row r="361">
      <c r="A361" s="21">
        <v>363.0</v>
      </c>
      <c r="B361" s="22">
        <v>41793.0</v>
      </c>
      <c r="C361" s="24"/>
      <c r="D361" s="21">
        <v>182.0</v>
      </c>
      <c r="E361" s="21" t="s">
        <v>28</v>
      </c>
      <c r="F361" s="23" t="s">
        <v>715</v>
      </c>
      <c r="G361" s="21">
        <v>76.0</v>
      </c>
      <c r="H361" s="21">
        <v>-3.0</v>
      </c>
      <c r="I361" s="21" t="s">
        <v>398</v>
      </c>
      <c r="J361" s="21" t="s">
        <v>409</v>
      </c>
      <c r="K361" s="21" t="s">
        <v>948</v>
      </c>
      <c r="L361" s="21" t="s">
        <v>400</v>
      </c>
      <c r="M361" s="21">
        <v>1.0</v>
      </c>
      <c r="N361" s="21" t="s">
        <v>29</v>
      </c>
      <c r="O361" s="21" t="s">
        <v>29</v>
      </c>
      <c r="P361" s="21" t="s">
        <v>29</v>
      </c>
      <c r="Q361" s="21" t="s">
        <v>940</v>
      </c>
      <c r="R361" s="21">
        <v>1.0</v>
      </c>
      <c r="S361" s="21">
        <v>40.0</v>
      </c>
      <c r="T361" s="24">
        <f t="shared" si="1"/>
        <v>665000</v>
      </c>
      <c r="U361" s="24">
        <f t="shared" si="2"/>
        <v>13461538.46</v>
      </c>
      <c r="V361" s="24">
        <f>VLOOKUP(D361,tmp.leaf.masses.C.only!$B$1:$H$178,7,FALSE)</f>
        <v>0.01729</v>
      </c>
      <c r="W361" s="24">
        <f t="shared" si="3"/>
        <v>7.129094696</v>
      </c>
    </row>
    <row r="362">
      <c r="A362" s="21">
        <v>364.0</v>
      </c>
      <c r="B362" s="22">
        <v>41793.0</v>
      </c>
      <c r="C362" s="24"/>
      <c r="D362" s="21">
        <v>182.0</v>
      </c>
      <c r="E362" s="21" t="s">
        <v>113</v>
      </c>
      <c r="F362" s="23" t="s">
        <v>716</v>
      </c>
      <c r="G362" s="21">
        <v>10.0</v>
      </c>
      <c r="H362" s="21">
        <v>-3.0</v>
      </c>
      <c r="I362" s="21" t="s">
        <v>957</v>
      </c>
      <c r="J362" s="21" t="s">
        <v>23</v>
      </c>
      <c r="K362" s="21" t="s">
        <v>948</v>
      </c>
      <c r="L362" s="21" t="s">
        <v>411</v>
      </c>
      <c r="M362" s="21">
        <v>3.0</v>
      </c>
      <c r="N362" s="21" t="s">
        <v>29</v>
      </c>
      <c r="O362" s="21" t="s">
        <v>29</v>
      </c>
      <c r="P362" s="21" t="s">
        <v>29</v>
      </c>
      <c r="Q362" s="21" t="s">
        <v>940</v>
      </c>
      <c r="R362" s="21">
        <v>1.0</v>
      </c>
      <c r="S362" s="21">
        <v>40.0</v>
      </c>
      <c r="T362" s="24">
        <f t="shared" si="1"/>
        <v>87500</v>
      </c>
      <c r="U362" s="24">
        <f t="shared" si="2"/>
        <v>1771255.061</v>
      </c>
      <c r="V362" s="24">
        <f>VLOOKUP(D362,tmp.leaf.masses.C.only!$B$1:$H$178,7,FALSE)</f>
        <v>0.01729</v>
      </c>
      <c r="W362" s="24">
        <f t="shared" si="3"/>
        <v>6.248281104</v>
      </c>
    </row>
    <row r="363">
      <c r="A363" s="21">
        <v>365.0</v>
      </c>
      <c r="B363" s="22">
        <v>41793.0</v>
      </c>
      <c r="C363" s="24"/>
      <c r="D363" s="21">
        <v>182.0</v>
      </c>
      <c r="E363" s="21" t="s">
        <v>607</v>
      </c>
      <c r="F363" s="23" t="s">
        <v>717</v>
      </c>
      <c r="G363" s="21">
        <v>7.0</v>
      </c>
      <c r="H363" s="21">
        <v>-3.0</v>
      </c>
      <c r="I363" s="21" t="s">
        <v>1016</v>
      </c>
      <c r="J363" s="21" t="s">
        <v>23</v>
      </c>
      <c r="K363" s="21" t="s">
        <v>948</v>
      </c>
      <c r="L363" s="21" t="s">
        <v>411</v>
      </c>
      <c r="M363" s="21">
        <v>2.0</v>
      </c>
      <c r="N363" s="21" t="s">
        <v>29</v>
      </c>
      <c r="O363" s="21" t="s">
        <v>29</v>
      </c>
      <c r="P363" s="21" t="s">
        <v>36</v>
      </c>
      <c r="Q363" s="21" t="s">
        <v>1642</v>
      </c>
      <c r="R363" s="21">
        <v>1.0</v>
      </c>
      <c r="S363" s="21">
        <v>40.0</v>
      </c>
      <c r="T363" s="24">
        <f t="shared" si="1"/>
        <v>61250</v>
      </c>
      <c r="U363" s="24">
        <f t="shared" si="2"/>
        <v>1239878.543</v>
      </c>
      <c r="V363" s="24">
        <f>VLOOKUP(D363,tmp.leaf.masses.C.only!$B$1:$H$178,7,FALSE)</f>
        <v>0.01729</v>
      </c>
      <c r="W363" s="24">
        <f t="shared" si="3"/>
        <v>6.093379144</v>
      </c>
    </row>
    <row r="364">
      <c r="A364" s="21">
        <v>366.0</v>
      </c>
      <c r="B364" s="22">
        <v>41795.0</v>
      </c>
      <c r="C364" s="24"/>
      <c r="D364" s="21">
        <v>183.0</v>
      </c>
      <c r="E364" s="21" t="s">
        <v>396</v>
      </c>
      <c r="F364" s="23" t="s">
        <v>718</v>
      </c>
      <c r="G364" s="21">
        <v>2.0</v>
      </c>
      <c r="H364" s="21">
        <v>0.0</v>
      </c>
      <c r="I364" s="21" t="s">
        <v>1456</v>
      </c>
      <c r="J364" s="21" t="s">
        <v>23</v>
      </c>
      <c r="K364" s="21" t="s">
        <v>948</v>
      </c>
      <c r="L364" s="21" t="s">
        <v>411</v>
      </c>
      <c r="M364" s="21">
        <v>3.0</v>
      </c>
      <c r="N364" s="21" t="s">
        <v>29</v>
      </c>
      <c r="O364" s="21" t="s">
        <v>29</v>
      </c>
      <c r="P364" s="21" t="s">
        <v>29</v>
      </c>
      <c r="Q364" s="21" t="s">
        <v>940</v>
      </c>
      <c r="R364" s="21">
        <v>1.0</v>
      </c>
      <c r="S364" s="21">
        <v>40.0</v>
      </c>
      <c r="T364" s="24">
        <f t="shared" si="1"/>
        <v>17.5</v>
      </c>
      <c r="U364" s="24">
        <f t="shared" si="2"/>
        <v>419.8080877</v>
      </c>
      <c r="V364" s="24">
        <f>VLOOKUP(D364,tmp.leaf.masses.C.only!$B$1:$H$178,7,FALSE)</f>
        <v>0.01459</v>
      </c>
      <c r="W364" s="24">
        <f t="shared" si="3"/>
        <v>2.623050801</v>
      </c>
    </row>
    <row r="365">
      <c r="A365" s="21">
        <v>367.0</v>
      </c>
      <c r="B365" s="22">
        <v>41795.0</v>
      </c>
      <c r="C365" s="24"/>
      <c r="D365" s="21">
        <v>184.0</v>
      </c>
      <c r="E365" s="21" t="s">
        <v>396</v>
      </c>
      <c r="F365" s="23" t="s">
        <v>719</v>
      </c>
      <c r="G365" s="21">
        <v>1.0</v>
      </c>
      <c r="H365" s="21">
        <v>0.0</v>
      </c>
      <c r="I365" s="21" t="s">
        <v>957</v>
      </c>
      <c r="J365" s="21" t="s">
        <v>23</v>
      </c>
      <c r="K365" s="21" t="s">
        <v>948</v>
      </c>
      <c r="L365" s="21" t="s">
        <v>411</v>
      </c>
      <c r="M365" s="21">
        <v>3.0</v>
      </c>
      <c r="N365" s="21" t="s">
        <v>29</v>
      </c>
      <c r="O365" s="21" t="s">
        <v>29</v>
      </c>
      <c r="P365" s="21" t="s">
        <v>29</v>
      </c>
      <c r="Q365" s="21" t="s">
        <v>940</v>
      </c>
      <c r="R365" s="21">
        <v>1.0</v>
      </c>
      <c r="S365" s="21">
        <v>40.0</v>
      </c>
      <c r="T365" s="24">
        <f t="shared" si="1"/>
        <v>8.75</v>
      </c>
      <c r="U365" s="24">
        <f t="shared" si="2"/>
        <v>188.810111</v>
      </c>
      <c r="V365" s="24">
        <f>VLOOKUP(D365,tmp.leaf.masses.C.only!$B$1:$H$178,7,FALSE)</f>
        <v>0.01622</v>
      </c>
      <c r="W365" s="24">
        <f t="shared" si="3"/>
        <v>2.276025247</v>
      </c>
    </row>
    <row r="366">
      <c r="A366" s="21">
        <v>368.0</v>
      </c>
      <c r="B366" s="22">
        <v>41795.0</v>
      </c>
      <c r="C366" s="24"/>
      <c r="D366" s="21">
        <v>184.0</v>
      </c>
      <c r="E366" s="21" t="s">
        <v>402</v>
      </c>
      <c r="F366" s="23" t="s">
        <v>721</v>
      </c>
      <c r="G366" s="21">
        <v>1.0</v>
      </c>
      <c r="H366" s="21">
        <v>0.0</v>
      </c>
      <c r="I366" s="21" t="s">
        <v>1016</v>
      </c>
      <c r="J366" s="21" t="s">
        <v>455</v>
      </c>
      <c r="K366" s="21" t="s">
        <v>948</v>
      </c>
      <c r="L366" s="21" t="s">
        <v>411</v>
      </c>
      <c r="M366" s="21">
        <v>3.0</v>
      </c>
      <c r="N366" s="21" t="s">
        <v>29</v>
      </c>
      <c r="O366" s="21" t="s">
        <v>29</v>
      </c>
      <c r="P366" s="21" t="s">
        <v>29</v>
      </c>
      <c r="Q366" s="21" t="s">
        <v>940</v>
      </c>
      <c r="R366" s="21">
        <v>1.0</v>
      </c>
      <c r="S366" s="21">
        <v>40.0</v>
      </c>
      <c r="T366" s="24">
        <f t="shared" si="1"/>
        <v>8.75</v>
      </c>
      <c r="U366" s="24">
        <f t="shared" si="2"/>
        <v>188.810111</v>
      </c>
      <c r="V366" s="24">
        <f>VLOOKUP(D366,tmp.leaf.masses.C.only!$B$1:$H$178,7,FALSE)</f>
        <v>0.01622</v>
      </c>
      <c r="W366" s="24">
        <f t="shared" si="3"/>
        <v>2.276025247</v>
      </c>
    </row>
    <row r="367">
      <c r="A367" s="21">
        <v>369.0</v>
      </c>
      <c r="B367" s="22">
        <v>41795.0</v>
      </c>
      <c r="C367" s="24"/>
      <c r="D367" s="21">
        <v>185.0</v>
      </c>
      <c r="E367" s="21" t="s">
        <v>57</v>
      </c>
      <c r="F367" s="23" t="s">
        <v>57</v>
      </c>
      <c r="G367" s="21">
        <v>0.0</v>
      </c>
      <c r="H367" s="21">
        <v>0.0</v>
      </c>
      <c r="I367" s="24"/>
      <c r="J367" s="24"/>
      <c r="K367" s="24"/>
      <c r="L367" s="24"/>
      <c r="M367" s="24"/>
      <c r="N367" s="24"/>
      <c r="O367" s="24"/>
      <c r="P367" s="24"/>
      <c r="Q367" s="24"/>
      <c r="R367" s="21">
        <v>0.0</v>
      </c>
      <c r="S367" s="21">
        <v>40.0</v>
      </c>
      <c r="T367" s="24">
        <f t="shared" si="1"/>
        <v>0</v>
      </c>
      <c r="U367" s="24">
        <f t="shared" si="2"/>
        <v>0</v>
      </c>
      <c r="V367" s="24">
        <f>VLOOKUP(D367,tmp.leaf.masses.C.only!$B$1:$H$178,7,FALSE)</f>
        <v>0.01448</v>
      </c>
      <c r="W367" s="24" t="str">
        <f t="shared" si="3"/>
        <v>#NUM!</v>
      </c>
    </row>
    <row r="368">
      <c r="A368" s="21">
        <v>370.0</v>
      </c>
      <c r="B368" s="22">
        <v>41795.0</v>
      </c>
      <c r="C368" s="24"/>
      <c r="D368" s="21">
        <v>186.0</v>
      </c>
      <c r="E368" s="21" t="s">
        <v>396</v>
      </c>
      <c r="F368" s="23" t="s">
        <v>722</v>
      </c>
      <c r="G368" s="21">
        <v>45.0</v>
      </c>
      <c r="H368" s="21">
        <v>0.0</v>
      </c>
      <c r="I368" s="21" t="s">
        <v>957</v>
      </c>
      <c r="J368" s="21" t="s">
        <v>23</v>
      </c>
      <c r="K368" s="21" t="s">
        <v>948</v>
      </c>
      <c r="L368" s="21" t="s">
        <v>411</v>
      </c>
      <c r="M368" s="21">
        <v>3.0</v>
      </c>
      <c r="N368" s="21" t="s">
        <v>29</v>
      </c>
      <c r="O368" s="21" t="s">
        <v>29</v>
      </c>
      <c r="P368" s="21" t="s">
        <v>29</v>
      </c>
      <c r="Q368" s="21" t="s">
        <v>940</v>
      </c>
      <c r="R368" s="21">
        <v>1.0</v>
      </c>
      <c r="S368" s="21">
        <v>40.0</v>
      </c>
      <c r="T368" s="24">
        <f t="shared" si="1"/>
        <v>393.75</v>
      </c>
      <c r="U368" s="24">
        <f t="shared" si="2"/>
        <v>5072.230401</v>
      </c>
      <c r="V368" s="24">
        <f>VLOOKUP(D368,tmp.leaf.masses.C.only!$B$1:$H$178,7,FALSE)</f>
        <v>0.02717</v>
      </c>
      <c r="W368" s="24">
        <f t="shared" si="3"/>
        <v>3.705198973</v>
      </c>
    </row>
    <row r="369">
      <c r="A369" s="21">
        <v>371.0</v>
      </c>
      <c r="B369" s="22">
        <v>41795.0</v>
      </c>
      <c r="C369" s="24"/>
      <c r="D369" s="21">
        <v>186.0</v>
      </c>
      <c r="E369" s="21" t="s">
        <v>402</v>
      </c>
      <c r="F369" s="23" t="s">
        <v>723</v>
      </c>
      <c r="G369" s="21">
        <v>40.0</v>
      </c>
      <c r="H369" s="21">
        <v>0.0</v>
      </c>
      <c r="I369" s="21" t="s">
        <v>1621</v>
      </c>
      <c r="J369" s="21" t="s">
        <v>455</v>
      </c>
      <c r="K369" s="21" t="s">
        <v>948</v>
      </c>
      <c r="L369" s="21" t="s">
        <v>411</v>
      </c>
      <c r="M369" s="21">
        <v>2.0</v>
      </c>
      <c r="N369" s="21" t="s">
        <v>29</v>
      </c>
      <c r="O369" s="21" t="s">
        <v>29</v>
      </c>
      <c r="P369" s="21" t="s">
        <v>29</v>
      </c>
      <c r="Q369" s="21" t="s">
        <v>940</v>
      </c>
      <c r="R369" s="21">
        <v>1.0</v>
      </c>
      <c r="S369" s="21">
        <v>40.0</v>
      </c>
      <c r="T369" s="24">
        <f t="shared" si="1"/>
        <v>350</v>
      </c>
      <c r="U369" s="24">
        <f t="shared" si="2"/>
        <v>4508.649245</v>
      </c>
      <c r="V369" s="24">
        <f>VLOOKUP(D369,tmp.leaf.masses.C.only!$B$1:$H$178,7,FALSE)</f>
        <v>0.02717</v>
      </c>
      <c r="W369" s="24">
        <f t="shared" si="3"/>
        <v>3.65404645</v>
      </c>
    </row>
    <row r="370">
      <c r="A370" s="21">
        <v>372.0</v>
      </c>
      <c r="B370" s="22">
        <v>41795.0</v>
      </c>
      <c r="C370" s="24"/>
      <c r="D370" s="21">
        <v>187.0</v>
      </c>
      <c r="E370" s="21" t="s">
        <v>396</v>
      </c>
      <c r="F370" s="23" t="s">
        <v>724</v>
      </c>
      <c r="G370" s="21">
        <v>22.0</v>
      </c>
      <c r="H370" s="21">
        <v>0.0</v>
      </c>
      <c r="I370" s="21" t="s">
        <v>957</v>
      </c>
      <c r="J370" s="21" t="s">
        <v>23</v>
      </c>
      <c r="K370" s="21" t="s">
        <v>948</v>
      </c>
      <c r="L370" s="21" t="s">
        <v>411</v>
      </c>
      <c r="M370" s="21">
        <v>3.0</v>
      </c>
      <c r="N370" s="21" t="s">
        <v>29</v>
      </c>
      <c r="O370" s="21" t="s">
        <v>29</v>
      </c>
      <c r="P370" s="21" t="s">
        <v>29</v>
      </c>
      <c r="Q370" s="21" t="s">
        <v>940</v>
      </c>
      <c r="R370" s="21">
        <v>1.0</v>
      </c>
      <c r="S370" s="21">
        <v>40.0</v>
      </c>
      <c r="T370" s="24">
        <f t="shared" si="1"/>
        <v>192.5</v>
      </c>
      <c r="U370" s="24">
        <f t="shared" si="2"/>
        <v>1818.979482</v>
      </c>
      <c r="V370" s="24">
        <f>VLOOKUP(D370,tmp.leaf.masses.C.only!$B$1:$H$178,7,FALSE)</f>
        <v>0.03704</v>
      </c>
      <c r="W370" s="24">
        <f t="shared" si="3"/>
        <v>3.2598278</v>
      </c>
    </row>
    <row r="371">
      <c r="A371" s="21">
        <v>373.0</v>
      </c>
      <c r="B371" s="22">
        <v>41795.0</v>
      </c>
      <c r="C371" s="24"/>
      <c r="D371" s="21">
        <v>189.0</v>
      </c>
      <c r="E371" s="21" t="s">
        <v>396</v>
      </c>
      <c r="F371" s="23" t="s">
        <v>725</v>
      </c>
      <c r="G371" s="21">
        <v>6.0</v>
      </c>
      <c r="H371" s="21">
        <v>-1.0</v>
      </c>
      <c r="I371" s="21" t="s">
        <v>398</v>
      </c>
      <c r="J371" s="21" t="s">
        <v>915</v>
      </c>
      <c r="K371" s="21" t="s">
        <v>1002</v>
      </c>
      <c r="L371" s="21" t="s">
        <v>400</v>
      </c>
      <c r="M371" s="21">
        <v>2.0</v>
      </c>
      <c r="N371" s="21" t="s">
        <v>36</v>
      </c>
      <c r="O371" s="21" t="s">
        <v>36</v>
      </c>
      <c r="P371" s="21" t="s">
        <v>29</v>
      </c>
      <c r="Q371" s="43" t="s">
        <v>1643</v>
      </c>
      <c r="R371" s="21">
        <v>1.0</v>
      </c>
      <c r="S371" s="21">
        <v>40.0</v>
      </c>
      <c r="T371" s="24">
        <f t="shared" si="1"/>
        <v>525</v>
      </c>
      <c r="U371" s="24">
        <f t="shared" si="2"/>
        <v>3202.335308</v>
      </c>
      <c r="V371" s="24">
        <f>VLOOKUP(D371,tmp.leaf.masses.C.only!$B$1:$H$178,7,FALSE)</f>
        <v>0.05738</v>
      </c>
      <c r="W371" s="24">
        <f t="shared" si="3"/>
        <v>3.505466804</v>
      </c>
    </row>
    <row r="372">
      <c r="A372" s="21">
        <v>374.0</v>
      </c>
      <c r="B372" s="22">
        <v>41795.0</v>
      </c>
      <c r="C372" s="24"/>
      <c r="D372" s="21">
        <v>189.0</v>
      </c>
      <c r="E372" s="21" t="s">
        <v>402</v>
      </c>
      <c r="F372" s="23" t="s">
        <v>726</v>
      </c>
      <c r="G372" s="21">
        <v>14.0</v>
      </c>
      <c r="H372" s="21">
        <v>-1.0</v>
      </c>
      <c r="I372" s="21" t="s">
        <v>1016</v>
      </c>
      <c r="J372" s="21" t="s">
        <v>455</v>
      </c>
      <c r="K372" s="21" t="s">
        <v>948</v>
      </c>
      <c r="L372" s="21" t="s">
        <v>411</v>
      </c>
      <c r="M372" s="21">
        <v>3.0</v>
      </c>
      <c r="N372" s="21" t="s">
        <v>29</v>
      </c>
      <c r="O372" s="21" t="s">
        <v>29</v>
      </c>
      <c r="P372" s="21" t="s">
        <v>29</v>
      </c>
      <c r="Q372" s="21" t="s">
        <v>940</v>
      </c>
      <c r="R372" s="21">
        <v>1.0</v>
      </c>
      <c r="S372" s="21">
        <v>40.0</v>
      </c>
      <c r="T372" s="24">
        <f t="shared" si="1"/>
        <v>1225</v>
      </c>
      <c r="U372" s="24">
        <f t="shared" si="2"/>
        <v>7472.11572</v>
      </c>
      <c r="V372" s="24">
        <f>VLOOKUP(D372,tmp.leaf.masses.C.only!$B$1:$H$178,7,FALSE)</f>
        <v>0.05738</v>
      </c>
      <c r="W372" s="24">
        <f t="shared" si="3"/>
        <v>3.873443589</v>
      </c>
    </row>
    <row r="373">
      <c r="A373" s="21">
        <v>375.0</v>
      </c>
      <c r="B373" s="22">
        <v>41795.0</v>
      </c>
      <c r="C373" s="24"/>
      <c r="D373" s="21">
        <v>189.0</v>
      </c>
      <c r="E373" s="21" t="s">
        <v>28</v>
      </c>
      <c r="F373" s="23" t="s">
        <v>727</v>
      </c>
      <c r="G373" s="21">
        <v>5.0</v>
      </c>
      <c r="H373" s="21">
        <v>-1.0</v>
      </c>
      <c r="I373" s="43" t="s">
        <v>616</v>
      </c>
      <c r="J373" s="21" t="s">
        <v>23</v>
      </c>
      <c r="K373" s="21" t="s">
        <v>948</v>
      </c>
      <c r="L373" s="21" t="s">
        <v>411</v>
      </c>
      <c r="M373" s="21">
        <v>2.0</v>
      </c>
      <c r="N373" s="21" t="s">
        <v>29</v>
      </c>
      <c r="O373" s="21" t="s">
        <v>36</v>
      </c>
      <c r="P373" s="21" t="s">
        <v>29</v>
      </c>
      <c r="Q373" s="21" t="s">
        <v>940</v>
      </c>
      <c r="R373" s="21">
        <v>1.0</v>
      </c>
      <c r="S373" s="21">
        <v>40.0</v>
      </c>
      <c r="T373" s="24">
        <f t="shared" si="1"/>
        <v>437.5</v>
      </c>
      <c r="U373" s="24">
        <f t="shared" si="2"/>
        <v>2668.612757</v>
      </c>
      <c r="V373" s="24">
        <f>VLOOKUP(D373,tmp.leaf.masses.C.only!$B$1:$H$178,7,FALSE)</f>
        <v>0.05738</v>
      </c>
      <c r="W373" s="24">
        <f t="shared" si="3"/>
        <v>3.426285558</v>
      </c>
    </row>
    <row r="374">
      <c r="A374" s="21">
        <v>376.0</v>
      </c>
      <c r="B374" s="22">
        <v>41795.0</v>
      </c>
      <c r="C374" s="24"/>
      <c r="D374" s="21">
        <v>189.0</v>
      </c>
      <c r="E374" s="21" t="s">
        <v>113</v>
      </c>
      <c r="F374" s="23" t="s">
        <v>728</v>
      </c>
      <c r="G374" s="21">
        <v>2.0</v>
      </c>
      <c r="H374" s="21">
        <v>-1.0</v>
      </c>
      <c r="I374" s="21" t="s">
        <v>957</v>
      </c>
      <c r="J374" s="21" t="s">
        <v>23</v>
      </c>
      <c r="K374" s="21" t="s">
        <v>948</v>
      </c>
      <c r="L374" s="21" t="s">
        <v>411</v>
      </c>
      <c r="M374" s="21">
        <v>3.0</v>
      </c>
      <c r="N374" s="21" t="s">
        <v>29</v>
      </c>
      <c r="O374" s="21" t="s">
        <v>29</v>
      </c>
      <c r="P374" s="21" t="s">
        <v>29</v>
      </c>
      <c r="Q374" s="24"/>
      <c r="R374" s="21">
        <v>1.0</v>
      </c>
      <c r="S374" s="21">
        <v>40.0</v>
      </c>
      <c r="T374" s="24">
        <f t="shared" si="1"/>
        <v>175</v>
      </c>
      <c r="U374" s="24">
        <f t="shared" si="2"/>
        <v>1067.445103</v>
      </c>
      <c r="V374" s="24">
        <f>VLOOKUP(D374,tmp.leaf.masses.C.only!$B$1:$H$178,7,FALSE)</f>
        <v>0.05738</v>
      </c>
      <c r="W374" s="24">
        <f t="shared" si="3"/>
        <v>3.028345549</v>
      </c>
    </row>
    <row r="375">
      <c r="A375" s="21">
        <v>377.0</v>
      </c>
      <c r="B375" s="22">
        <v>41795.0</v>
      </c>
      <c r="C375" s="24"/>
      <c r="D375" s="21">
        <v>190.0</v>
      </c>
      <c r="E375" s="21" t="s">
        <v>396</v>
      </c>
      <c r="F375" s="23" t="s">
        <v>729</v>
      </c>
      <c r="G375" s="21">
        <v>8.0</v>
      </c>
      <c r="H375" s="21">
        <v>-2.0</v>
      </c>
      <c r="I375" s="21" t="s">
        <v>398</v>
      </c>
      <c r="J375" s="21" t="s">
        <v>915</v>
      </c>
      <c r="K375" s="21" t="s">
        <v>1058</v>
      </c>
      <c r="L375" s="21" t="s">
        <v>411</v>
      </c>
      <c r="M375" s="21">
        <v>3.0</v>
      </c>
      <c r="N375" s="21" t="s">
        <v>36</v>
      </c>
      <c r="O375" s="21" t="s">
        <v>29</v>
      </c>
      <c r="P375" s="21" t="s">
        <v>36</v>
      </c>
      <c r="Q375" s="21" t="s">
        <v>940</v>
      </c>
      <c r="R375" s="21">
        <v>1.0</v>
      </c>
      <c r="S375" s="21">
        <v>40.0</v>
      </c>
      <c r="T375" s="24">
        <f t="shared" si="1"/>
        <v>7000</v>
      </c>
      <c r="U375" s="24">
        <f t="shared" si="2"/>
        <v>134615.3846</v>
      </c>
      <c r="V375" s="24">
        <f>VLOOKUP(D375,tmp.leaf.masses.C.only!$B$1:$H$178,7,FALSE)</f>
        <v>0.0182</v>
      </c>
      <c r="W375" s="24">
        <f t="shared" si="3"/>
        <v>5.129094696</v>
      </c>
    </row>
    <row r="376">
      <c r="A376" s="21">
        <v>378.0</v>
      </c>
      <c r="B376" s="22">
        <v>41795.0</v>
      </c>
      <c r="C376" s="24"/>
      <c r="D376" s="21">
        <v>190.0</v>
      </c>
      <c r="E376" s="21" t="s">
        <v>402</v>
      </c>
      <c r="F376" s="23" t="s">
        <v>730</v>
      </c>
      <c r="G376" s="21">
        <v>15.0</v>
      </c>
      <c r="H376" s="21">
        <v>-2.0</v>
      </c>
      <c r="I376" s="21" t="s">
        <v>398</v>
      </c>
      <c r="J376" s="21" t="s">
        <v>915</v>
      </c>
      <c r="K376" s="21" t="s">
        <v>1002</v>
      </c>
      <c r="L376" s="21" t="s">
        <v>400</v>
      </c>
      <c r="M376" s="21">
        <v>2.0</v>
      </c>
      <c r="N376" s="21" t="s">
        <v>36</v>
      </c>
      <c r="O376" s="21" t="s">
        <v>36</v>
      </c>
      <c r="P376" s="24"/>
      <c r="Q376" s="43" t="s">
        <v>1644</v>
      </c>
      <c r="R376" s="21">
        <v>1.0</v>
      </c>
      <c r="S376" s="21">
        <v>40.0</v>
      </c>
      <c r="T376" s="24">
        <f t="shared" si="1"/>
        <v>13125</v>
      </c>
      <c r="U376" s="24">
        <f t="shared" si="2"/>
        <v>252403.8462</v>
      </c>
      <c r="V376" s="24">
        <f>VLOOKUP(D376,tmp.leaf.masses.C.only!$B$1:$H$178,7,FALSE)</f>
        <v>0.0182</v>
      </c>
      <c r="W376" s="24">
        <f t="shared" si="3"/>
        <v>5.402095968</v>
      </c>
    </row>
    <row r="377">
      <c r="A377" s="21">
        <v>379.0</v>
      </c>
      <c r="B377" s="22">
        <v>41795.0</v>
      </c>
      <c r="C377" s="24"/>
      <c r="D377" s="21">
        <v>190.0</v>
      </c>
      <c r="E377" s="21" t="s">
        <v>28</v>
      </c>
      <c r="F377" s="23" t="s">
        <v>731</v>
      </c>
      <c r="G377" s="21">
        <v>4.0</v>
      </c>
      <c r="H377" s="21">
        <v>-3.0</v>
      </c>
      <c r="I377" s="21" t="s">
        <v>962</v>
      </c>
      <c r="J377" s="21" t="s">
        <v>23</v>
      </c>
      <c r="K377" s="21" t="s">
        <v>948</v>
      </c>
      <c r="L377" s="21" t="s">
        <v>411</v>
      </c>
      <c r="M377" s="21">
        <v>1.0</v>
      </c>
      <c r="N377" s="21" t="s">
        <v>29</v>
      </c>
      <c r="O377" s="21" t="s">
        <v>29</v>
      </c>
      <c r="P377" s="21" t="s">
        <v>29</v>
      </c>
      <c r="Q377" s="43" t="s">
        <v>1645</v>
      </c>
      <c r="R377" s="21">
        <v>1.0</v>
      </c>
      <c r="S377" s="21">
        <v>40.0</v>
      </c>
      <c r="T377" s="24">
        <f t="shared" si="1"/>
        <v>35000</v>
      </c>
      <c r="U377" s="24">
        <f t="shared" si="2"/>
        <v>673076.9231</v>
      </c>
      <c r="V377" s="24">
        <f>VLOOKUP(D377,tmp.leaf.masses.C.only!$B$1:$H$178,7,FALSE)</f>
        <v>0.0182</v>
      </c>
      <c r="W377" s="24">
        <f t="shared" si="3"/>
        <v>5.828064701</v>
      </c>
    </row>
    <row r="378">
      <c r="A378" s="21">
        <v>380.0</v>
      </c>
      <c r="B378" s="22">
        <v>41795.0</v>
      </c>
      <c r="C378" s="24"/>
      <c r="D378" s="21">
        <v>190.0</v>
      </c>
      <c r="E378" s="21" t="s">
        <v>113</v>
      </c>
      <c r="F378" s="23" t="s">
        <v>732</v>
      </c>
      <c r="G378" s="21">
        <v>4.0</v>
      </c>
      <c r="H378" s="21">
        <v>-3.0</v>
      </c>
      <c r="I378" s="21" t="s">
        <v>954</v>
      </c>
      <c r="J378" s="21" t="s">
        <v>455</v>
      </c>
      <c r="K378" s="21" t="s">
        <v>948</v>
      </c>
      <c r="L378" s="21" t="s">
        <v>411</v>
      </c>
      <c r="M378" s="21">
        <v>3.0</v>
      </c>
      <c r="N378" s="21" t="s">
        <v>29</v>
      </c>
      <c r="O378" s="21" t="s">
        <v>29</v>
      </c>
      <c r="P378" s="21" t="s">
        <v>29</v>
      </c>
      <c r="Q378" s="43" t="s">
        <v>940</v>
      </c>
      <c r="R378" s="21">
        <v>1.0</v>
      </c>
      <c r="S378" s="21">
        <v>40.0</v>
      </c>
      <c r="T378" s="24">
        <f t="shared" si="1"/>
        <v>35000</v>
      </c>
      <c r="U378" s="24">
        <f t="shared" si="2"/>
        <v>673076.9231</v>
      </c>
      <c r="V378" s="24">
        <f>VLOOKUP(D378,tmp.leaf.masses.C.only!$B$1:$H$178,7,FALSE)</f>
        <v>0.0182</v>
      </c>
      <c r="W378" s="24">
        <f t="shared" si="3"/>
        <v>5.828064701</v>
      </c>
    </row>
    <row r="379">
      <c r="A379" s="21">
        <v>381.0</v>
      </c>
      <c r="B379" s="22">
        <v>41795.0</v>
      </c>
      <c r="C379" s="24"/>
      <c r="D379" s="21">
        <v>190.0</v>
      </c>
      <c r="E379" s="21" t="s">
        <v>607</v>
      </c>
      <c r="F379" s="23" t="s">
        <v>733</v>
      </c>
      <c r="G379" s="21">
        <v>3.0</v>
      </c>
      <c r="H379" s="21">
        <v>-3.0</v>
      </c>
      <c r="I379" s="21" t="s">
        <v>1646</v>
      </c>
      <c r="J379" s="21" t="s">
        <v>23</v>
      </c>
      <c r="K379" s="21" t="s">
        <v>948</v>
      </c>
      <c r="L379" s="21" t="s">
        <v>411</v>
      </c>
      <c r="M379" s="21">
        <v>2.0</v>
      </c>
      <c r="N379" s="21" t="s">
        <v>29</v>
      </c>
      <c r="O379" s="21" t="s">
        <v>29</v>
      </c>
      <c r="P379" s="21" t="s">
        <v>29</v>
      </c>
      <c r="Q379" s="43" t="s">
        <v>940</v>
      </c>
      <c r="R379" s="21">
        <v>1.0</v>
      </c>
      <c r="S379" s="21">
        <v>40.0</v>
      </c>
      <c r="T379" s="24">
        <f t="shared" si="1"/>
        <v>26250</v>
      </c>
      <c r="U379" s="24">
        <f t="shared" si="2"/>
        <v>504807.6923</v>
      </c>
      <c r="V379" s="24">
        <f>VLOOKUP(D379,tmp.leaf.masses.C.only!$B$1:$H$178,7,FALSE)</f>
        <v>0.0182</v>
      </c>
      <c r="W379" s="24">
        <f t="shared" si="3"/>
        <v>5.703125964</v>
      </c>
    </row>
    <row r="380">
      <c r="A380" s="21">
        <v>382.0</v>
      </c>
      <c r="B380" s="22">
        <v>41795.0</v>
      </c>
      <c r="C380" s="24"/>
      <c r="D380" s="21">
        <v>191.0</v>
      </c>
      <c r="E380" s="21" t="s">
        <v>57</v>
      </c>
      <c r="F380" s="23" t="s">
        <v>57</v>
      </c>
      <c r="G380" s="21" t="s">
        <v>24</v>
      </c>
      <c r="H380" s="21" t="s">
        <v>24</v>
      </c>
      <c r="I380" s="21"/>
      <c r="J380" s="24"/>
      <c r="K380" s="24"/>
      <c r="L380" s="24"/>
      <c r="M380" s="24"/>
      <c r="N380" s="21" t="s">
        <v>29</v>
      </c>
      <c r="O380" s="24"/>
      <c r="P380" s="24"/>
      <c r="Q380" s="43" t="s">
        <v>1647</v>
      </c>
      <c r="R380" s="21">
        <v>0.0</v>
      </c>
      <c r="S380" s="21">
        <v>40.0</v>
      </c>
      <c r="T380" s="24" t="str">
        <f t="shared" si="1"/>
        <v>#VALUE!</v>
      </c>
      <c r="U380" s="24" t="str">
        <f t="shared" si="2"/>
        <v>#VALUE!</v>
      </c>
      <c r="V380" s="24">
        <f>VLOOKUP(D380,tmp.leaf.masses.C.only!$B$1:$H$178,7,FALSE)</f>
        <v>0.04157</v>
      </c>
      <c r="W380" s="24" t="str">
        <f t="shared" si="3"/>
        <v>#VALUE!</v>
      </c>
    </row>
    <row r="381">
      <c r="A381" s="21">
        <v>383.0</v>
      </c>
      <c r="B381" s="22">
        <v>41795.0</v>
      </c>
      <c r="C381" s="24"/>
      <c r="D381" s="21">
        <v>192.0</v>
      </c>
      <c r="E381" s="21" t="s">
        <v>396</v>
      </c>
      <c r="F381" s="23" t="s">
        <v>734</v>
      </c>
      <c r="G381" s="21">
        <v>2.0</v>
      </c>
      <c r="H381" s="21">
        <v>-2.0</v>
      </c>
      <c r="I381" s="21" t="s">
        <v>398</v>
      </c>
      <c r="J381" s="21" t="s">
        <v>915</v>
      </c>
      <c r="K381" s="21" t="s">
        <v>1002</v>
      </c>
      <c r="L381" s="21" t="s">
        <v>400</v>
      </c>
      <c r="M381" s="21">
        <v>2.0</v>
      </c>
      <c r="N381" s="21" t="s">
        <v>36</v>
      </c>
      <c r="O381" s="21" t="s">
        <v>36</v>
      </c>
      <c r="P381" s="21" t="s">
        <v>29</v>
      </c>
      <c r="Q381" s="43" t="s">
        <v>1648</v>
      </c>
      <c r="R381" s="21">
        <v>1.0</v>
      </c>
      <c r="S381" s="21">
        <v>40.0</v>
      </c>
      <c r="T381" s="24">
        <f t="shared" si="1"/>
        <v>1750</v>
      </c>
      <c r="U381" s="24">
        <f t="shared" si="2"/>
        <v>17676.76768</v>
      </c>
      <c r="V381" s="24">
        <f>VLOOKUP(D381,tmp.leaf.masses.C.only!$B$1:$H$178,7,FALSE)</f>
        <v>0.03465</v>
      </c>
      <c r="W381" s="24">
        <f t="shared" si="3"/>
        <v>4.247402854</v>
      </c>
    </row>
    <row r="382">
      <c r="A382" s="21">
        <v>384.0</v>
      </c>
      <c r="B382" s="22">
        <v>41795.0</v>
      </c>
      <c r="C382" s="24"/>
      <c r="D382" s="21">
        <v>192.0</v>
      </c>
      <c r="E382" s="21" t="s">
        <v>402</v>
      </c>
      <c r="F382" s="23" t="s">
        <v>735</v>
      </c>
      <c r="G382" s="21">
        <v>2.0</v>
      </c>
      <c r="H382" s="21">
        <v>-2.0</v>
      </c>
      <c r="I382" s="21" t="s">
        <v>398</v>
      </c>
      <c r="J382" s="21" t="s">
        <v>915</v>
      </c>
      <c r="K382" s="21" t="s">
        <v>1002</v>
      </c>
      <c r="L382" s="21" t="s">
        <v>400</v>
      </c>
      <c r="M382" s="21">
        <v>2.0</v>
      </c>
      <c r="N382" s="21" t="s">
        <v>36</v>
      </c>
      <c r="O382" s="21" t="s">
        <v>29</v>
      </c>
      <c r="P382" s="21" t="s">
        <v>29</v>
      </c>
      <c r="Q382" s="21" t="s">
        <v>940</v>
      </c>
      <c r="R382" s="21">
        <v>1.0</v>
      </c>
      <c r="S382" s="21">
        <v>40.0</v>
      </c>
      <c r="T382" s="24">
        <f t="shared" si="1"/>
        <v>1750</v>
      </c>
      <c r="U382" s="24">
        <f t="shared" si="2"/>
        <v>17676.76768</v>
      </c>
      <c r="V382" s="24">
        <f>VLOOKUP(D382,tmp.leaf.masses.C.only!$B$1:$H$178,7,FALSE)</f>
        <v>0.03465</v>
      </c>
      <c r="W382" s="24">
        <f t="shared" si="3"/>
        <v>4.247402854</v>
      </c>
    </row>
    <row r="383">
      <c r="A383" s="21">
        <v>385.0</v>
      </c>
      <c r="B383" s="22">
        <v>41795.0</v>
      </c>
      <c r="C383" s="24"/>
      <c r="D383" s="21">
        <v>192.0</v>
      </c>
      <c r="E383" s="21" t="s">
        <v>28</v>
      </c>
      <c r="F383" s="23" t="s">
        <v>736</v>
      </c>
      <c r="G383" s="21">
        <v>28.0</v>
      </c>
      <c r="H383" s="21">
        <v>-1.0</v>
      </c>
      <c r="I383" s="21" t="s">
        <v>1604</v>
      </c>
      <c r="J383" s="21" t="s">
        <v>23</v>
      </c>
      <c r="K383" s="21" t="s">
        <v>948</v>
      </c>
      <c r="L383" s="21" t="s">
        <v>411</v>
      </c>
      <c r="M383" s="21">
        <v>3.0</v>
      </c>
      <c r="N383" s="21" t="s">
        <v>29</v>
      </c>
      <c r="O383" s="21" t="s">
        <v>29</v>
      </c>
      <c r="P383" s="21" t="s">
        <v>36</v>
      </c>
      <c r="Q383" s="21" t="s">
        <v>1649</v>
      </c>
      <c r="R383" s="21">
        <v>1.0</v>
      </c>
      <c r="S383" s="21">
        <v>40.0</v>
      </c>
      <c r="T383" s="24">
        <f t="shared" si="1"/>
        <v>2450</v>
      </c>
      <c r="U383" s="24">
        <f t="shared" si="2"/>
        <v>24747.47475</v>
      </c>
      <c r="V383" s="24">
        <f>VLOOKUP(D383,tmp.leaf.masses.C.only!$B$1:$H$178,7,FALSE)</f>
        <v>0.03465</v>
      </c>
      <c r="W383" s="24">
        <f t="shared" si="3"/>
        <v>4.39353089</v>
      </c>
    </row>
    <row r="384">
      <c r="A384" s="21">
        <v>386.0</v>
      </c>
      <c r="B384" s="22">
        <v>41795.0</v>
      </c>
      <c r="C384" s="24"/>
      <c r="D384" s="21">
        <v>192.0</v>
      </c>
      <c r="E384" s="21" t="s">
        <v>113</v>
      </c>
      <c r="F384" s="23" t="s">
        <v>737</v>
      </c>
      <c r="G384" s="21">
        <v>5.0</v>
      </c>
      <c r="H384" s="21">
        <v>-2.0</v>
      </c>
      <c r="I384" s="21" t="s">
        <v>962</v>
      </c>
      <c r="J384" s="21" t="s">
        <v>23</v>
      </c>
      <c r="K384" s="21" t="s">
        <v>948</v>
      </c>
      <c r="L384" s="21" t="s">
        <v>411</v>
      </c>
      <c r="M384" s="21">
        <v>2.5</v>
      </c>
      <c r="N384" s="21" t="s">
        <v>29</v>
      </c>
      <c r="O384" s="21" t="s">
        <v>29</v>
      </c>
      <c r="P384" s="21" t="s">
        <v>29</v>
      </c>
      <c r="Q384" s="21" t="s">
        <v>940</v>
      </c>
      <c r="R384" s="21">
        <v>1.0</v>
      </c>
      <c r="S384" s="21">
        <v>40.0</v>
      </c>
      <c r="T384" s="24">
        <f t="shared" si="1"/>
        <v>4375</v>
      </c>
      <c r="U384" s="24">
        <f t="shared" si="2"/>
        <v>44191.91919</v>
      </c>
      <c r="V384" s="24">
        <f>VLOOKUP(D384,tmp.leaf.masses.C.only!$B$1:$H$178,7,FALSE)</f>
        <v>0.03465</v>
      </c>
      <c r="W384" s="24">
        <f t="shared" si="3"/>
        <v>4.645342863</v>
      </c>
    </row>
    <row r="385">
      <c r="A385" s="21">
        <v>387.0</v>
      </c>
      <c r="B385" s="22">
        <v>41795.0</v>
      </c>
      <c r="C385" s="24"/>
      <c r="D385" s="21">
        <v>192.0</v>
      </c>
      <c r="E385" s="21" t="s">
        <v>607</v>
      </c>
      <c r="F385" s="23" t="s">
        <v>738</v>
      </c>
      <c r="G385" s="21">
        <v>6.0</v>
      </c>
      <c r="H385" s="21">
        <v>-2.0</v>
      </c>
      <c r="I385" s="21" t="s">
        <v>1604</v>
      </c>
      <c r="J385" s="21" t="s">
        <v>455</v>
      </c>
      <c r="K385" s="21" t="s">
        <v>948</v>
      </c>
      <c r="L385" s="21" t="s">
        <v>411</v>
      </c>
      <c r="M385" s="21">
        <v>2.0</v>
      </c>
      <c r="N385" s="21" t="s">
        <v>29</v>
      </c>
      <c r="O385" s="21" t="s">
        <v>29</v>
      </c>
      <c r="P385" s="21" t="s">
        <v>29</v>
      </c>
      <c r="Q385" s="21" t="s">
        <v>940</v>
      </c>
      <c r="R385" s="21">
        <v>1.0</v>
      </c>
      <c r="S385" s="21">
        <v>40.0</v>
      </c>
      <c r="T385" s="24">
        <f t="shared" si="1"/>
        <v>5250</v>
      </c>
      <c r="U385" s="24">
        <f t="shared" si="2"/>
        <v>53030.30303</v>
      </c>
      <c r="V385" s="24">
        <f>VLOOKUP(D385,tmp.leaf.masses.C.only!$B$1:$H$178,7,FALSE)</f>
        <v>0.03465</v>
      </c>
      <c r="W385" s="24">
        <f t="shared" si="3"/>
        <v>4.724524109</v>
      </c>
    </row>
    <row r="386">
      <c r="A386" s="21">
        <v>388.0</v>
      </c>
      <c r="B386" s="22">
        <v>41795.0</v>
      </c>
      <c r="C386" s="24"/>
      <c r="D386" s="21">
        <v>192.0</v>
      </c>
      <c r="E386" s="21" t="s">
        <v>930</v>
      </c>
      <c r="F386" s="23" t="s">
        <v>739</v>
      </c>
      <c r="G386" s="21">
        <v>4.0</v>
      </c>
      <c r="H386" s="21">
        <v>-2.0</v>
      </c>
      <c r="I386" s="21" t="s">
        <v>954</v>
      </c>
      <c r="J386" s="21" t="s">
        <v>455</v>
      </c>
      <c r="K386" s="21" t="s">
        <v>948</v>
      </c>
      <c r="L386" s="21" t="s">
        <v>411</v>
      </c>
      <c r="M386" s="21">
        <v>3.0</v>
      </c>
      <c r="N386" s="21" t="s">
        <v>29</v>
      </c>
      <c r="O386" s="21" t="s">
        <v>29</v>
      </c>
      <c r="P386" s="21" t="s">
        <v>29</v>
      </c>
      <c r="Q386" s="21" t="s">
        <v>940</v>
      </c>
      <c r="R386" s="21">
        <v>1.0</v>
      </c>
      <c r="S386" s="21">
        <v>40.0</v>
      </c>
      <c r="T386" s="24">
        <f t="shared" si="1"/>
        <v>3500</v>
      </c>
      <c r="U386" s="24">
        <f t="shared" si="2"/>
        <v>35353.53535</v>
      </c>
      <c r="V386" s="24">
        <f>VLOOKUP(D386,tmp.leaf.masses.C.only!$B$1:$H$178,7,FALSE)</f>
        <v>0.03465</v>
      </c>
      <c r="W386" s="24">
        <f t="shared" si="3"/>
        <v>4.54843285</v>
      </c>
    </row>
    <row r="387">
      <c r="A387" s="21">
        <v>389.0</v>
      </c>
      <c r="B387" s="22">
        <v>41795.0</v>
      </c>
      <c r="C387" s="24"/>
      <c r="D387" s="21">
        <v>193.0</v>
      </c>
      <c r="E387" s="21" t="s">
        <v>396</v>
      </c>
      <c r="F387" s="23" t="s">
        <v>740</v>
      </c>
      <c r="G387" s="21">
        <v>1.0</v>
      </c>
      <c r="H387" s="21">
        <v>0.0</v>
      </c>
      <c r="I387" s="21" t="s">
        <v>398</v>
      </c>
      <c r="J387" s="21" t="s">
        <v>915</v>
      </c>
      <c r="K387" s="21" t="s">
        <v>1058</v>
      </c>
      <c r="L387" s="21" t="s">
        <v>400</v>
      </c>
      <c r="M387" s="21">
        <v>2.0</v>
      </c>
      <c r="N387" s="21" t="s">
        <v>36</v>
      </c>
      <c r="O387" s="21" t="s">
        <v>29</v>
      </c>
      <c r="P387" s="21" t="s">
        <v>29</v>
      </c>
      <c r="Q387" s="21" t="s">
        <v>940</v>
      </c>
      <c r="R387" s="21">
        <v>1.0</v>
      </c>
      <c r="S387" s="21">
        <v>40.0</v>
      </c>
      <c r="T387" s="24">
        <f t="shared" si="1"/>
        <v>8.75</v>
      </c>
      <c r="U387" s="24">
        <f t="shared" si="2"/>
        <v>82.50269397</v>
      </c>
      <c r="V387" s="24">
        <f>VLOOKUP(D387,tmp.leaf.masses.C.only!$B$1:$H$178,7,FALSE)</f>
        <v>0.03712</v>
      </c>
      <c r="W387" s="24">
        <f t="shared" si="3"/>
        <v>1.91646813</v>
      </c>
    </row>
    <row r="388">
      <c r="A388" s="21">
        <v>390.0</v>
      </c>
      <c r="B388" s="22">
        <v>41795.0</v>
      </c>
      <c r="C388" s="24"/>
      <c r="D388" s="21">
        <v>193.0</v>
      </c>
      <c r="E388" s="21" t="s">
        <v>402</v>
      </c>
      <c r="F388" s="23" t="s">
        <v>741</v>
      </c>
      <c r="G388" s="21">
        <v>1.0</v>
      </c>
      <c r="H388" s="21">
        <v>0.0</v>
      </c>
      <c r="I388" s="21" t="s">
        <v>954</v>
      </c>
      <c r="J388" s="21" t="s">
        <v>455</v>
      </c>
      <c r="K388" s="21" t="s">
        <v>948</v>
      </c>
      <c r="L388" s="21" t="s">
        <v>411</v>
      </c>
      <c r="M388" s="21">
        <v>3.0</v>
      </c>
      <c r="N388" s="21" t="s">
        <v>29</v>
      </c>
      <c r="O388" s="21" t="s">
        <v>29</v>
      </c>
      <c r="P388" s="21" t="s">
        <v>29</v>
      </c>
      <c r="Q388" s="21" t="s">
        <v>940</v>
      </c>
      <c r="R388" s="21">
        <v>1.0</v>
      </c>
      <c r="S388" s="21">
        <v>40.0</v>
      </c>
      <c r="T388" s="24">
        <f t="shared" si="1"/>
        <v>8.75</v>
      </c>
      <c r="U388" s="24">
        <f t="shared" si="2"/>
        <v>82.50269397</v>
      </c>
      <c r="V388" s="24">
        <f>VLOOKUP(D388,tmp.leaf.masses.C.only!$B$1:$H$178,7,FALSE)</f>
        <v>0.03712</v>
      </c>
      <c r="W388" s="24">
        <f t="shared" si="3"/>
        <v>1.91646813</v>
      </c>
    </row>
    <row r="389">
      <c r="A389" s="21">
        <v>391.0</v>
      </c>
      <c r="B389" s="22">
        <v>41795.0</v>
      </c>
      <c r="C389" s="24"/>
      <c r="D389" s="21">
        <v>193.0</v>
      </c>
      <c r="E389" s="21" t="s">
        <v>28</v>
      </c>
      <c r="F389" s="23" t="s">
        <v>742</v>
      </c>
      <c r="G389" s="21">
        <v>11.0</v>
      </c>
      <c r="H389" s="21">
        <v>0.0</v>
      </c>
      <c r="I389" s="21" t="s">
        <v>957</v>
      </c>
      <c r="J389" s="21" t="s">
        <v>23</v>
      </c>
      <c r="K389" s="21" t="s">
        <v>948</v>
      </c>
      <c r="L389" s="21" t="s">
        <v>411</v>
      </c>
      <c r="M389" s="21">
        <v>3.0</v>
      </c>
      <c r="N389" s="21" t="s">
        <v>29</v>
      </c>
      <c r="O389" s="21" t="s">
        <v>29</v>
      </c>
      <c r="P389" s="21" t="s">
        <v>29</v>
      </c>
      <c r="Q389" s="21" t="s">
        <v>940</v>
      </c>
      <c r="R389" s="21">
        <v>1.0</v>
      </c>
      <c r="S389" s="21">
        <v>40.0</v>
      </c>
      <c r="T389" s="24">
        <f t="shared" si="1"/>
        <v>96.25</v>
      </c>
      <c r="U389" s="24">
        <f t="shared" si="2"/>
        <v>907.5296336</v>
      </c>
      <c r="V389" s="24">
        <f>VLOOKUP(D389,tmp.leaf.masses.C.only!$B$1:$H$178,7,FALSE)</f>
        <v>0.03712</v>
      </c>
      <c r="W389" s="24">
        <f t="shared" si="3"/>
        <v>2.957860815</v>
      </c>
    </row>
    <row r="390">
      <c r="A390" s="21">
        <v>410.0</v>
      </c>
      <c r="B390" s="22">
        <v>41795.0</v>
      </c>
      <c r="C390" s="24"/>
      <c r="D390" s="21">
        <v>194.0</v>
      </c>
      <c r="E390" s="21" t="s">
        <v>396</v>
      </c>
      <c r="F390" s="23" t="s">
        <v>743</v>
      </c>
      <c r="G390" s="21">
        <v>2.0</v>
      </c>
      <c r="H390" s="21">
        <v>-3.0</v>
      </c>
      <c r="I390" s="21" t="s">
        <v>398</v>
      </c>
      <c r="J390" s="21" t="s">
        <v>915</v>
      </c>
      <c r="K390" s="21" t="s">
        <v>948</v>
      </c>
      <c r="L390" s="21" t="s">
        <v>411</v>
      </c>
      <c r="M390" s="21">
        <v>2.0</v>
      </c>
      <c r="N390" s="21" t="s">
        <v>36</v>
      </c>
      <c r="O390" s="21" t="s">
        <v>29</v>
      </c>
      <c r="P390" s="21" t="s">
        <v>29</v>
      </c>
      <c r="Q390" s="21" t="s">
        <v>940</v>
      </c>
      <c r="R390" s="21">
        <v>1.0</v>
      </c>
      <c r="S390" s="21">
        <v>40.0</v>
      </c>
      <c r="T390" s="24">
        <f t="shared" si="1"/>
        <v>17500</v>
      </c>
      <c r="U390" s="24">
        <f t="shared" si="2"/>
        <v>232624.3828</v>
      </c>
      <c r="V390" s="24">
        <f>VLOOKUP(D390,tmp.leaf.masses.C.only!$B$1:$H$178,7,FALSE)</f>
        <v>0.02633</v>
      </c>
      <c r="W390" s="24">
        <f t="shared" si="3"/>
        <v>5.366655234</v>
      </c>
    </row>
    <row r="391">
      <c r="A391" s="21">
        <v>411.0</v>
      </c>
      <c r="B391" s="22">
        <v>41795.0</v>
      </c>
      <c r="C391" s="24"/>
      <c r="D391" s="21">
        <v>194.0</v>
      </c>
      <c r="E391" s="21" t="s">
        <v>402</v>
      </c>
      <c r="F391" s="23" t="s">
        <v>744</v>
      </c>
      <c r="G391" s="21">
        <v>41.0</v>
      </c>
      <c r="H391" s="21">
        <v>-3.0</v>
      </c>
      <c r="I391" s="21" t="s">
        <v>1650</v>
      </c>
      <c r="J391" s="21" t="s">
        <v>23</v>
      </c>
      <c r="K391" s="21" t="s">
        <v>948</v>
      </c>
      <c r="L391" s="21" t="s">
        <v>411</v>
      </c>
      <c r="M391" s="21">
        <v>3.0</v>
      </c>
      <c r="N391" s="21" t="s">
        <v>29</v>
      </c>
      <c r="O391" s="21" t="s">
        <v>29</v>
      </c>
      <c r="P391" s="21" t="s">
        <v>29</v>
      </c>
      <c r="Q391" s="21" t="s">
        <v>940</v>
      </c>
      <c r="R391" s="21">
        <v>1.0</v>
      </c>
      <c r="S391" s="21">
        <v>40.0</v>
      </c>
      <c r="T391" s="24">
        <f t="shared" si="1"/>
        <v>358750</v>
      </c>
      <c r="U391" s="24">
        <f t="shared" si="2"/>
        <v>4768799.848</v>
      </c>
      <c r="V391" s="24">
        <f>VLOOKUP(D391,tmp.leaf.masses.C.only!$B$1:$H$178,7,FALSE)</f>
        <v>0.02633</v>
      </c>
      <c r="W391" s="24">
        <f t="shared" si="3"/>
        <v>6.678409095</v>
      </c>
    </row>
    <row r="392">
      <c r="A392" s="21">
        <v>412.0</v>
      </c>
      <c r="B392" s="22">
        <v>41795.0</v>
      </c>
      <c r="C392" s="24"/>
      <c r="D392" s="21">
        <v>194.0</v>
      </c>
      <c r="E392" s="21" t="s">
        <v>28</v>
      </c>
      <c r="F392" s="23" t="s">
        <v>745</v>
      </c>
      <c r="G392" s="21">
        <v>111.0</v>
      </c>
      <c r="H392" s="21">
        <v>-3.0</v>
      </c>
      <c r="I392" s="21" t="s">
        <v>1650</v>
      </c>
      <c r="J392" s="21" t="s">
        <v>455</v>
      </c>
      <c r="K392" s="21" t="s">
        <v>948</v>
      </c>
      <c r="L392" s="21" t="s">
        <v>411</v>
      </c>
      <c r="M392" s="21">
        <v>3.0</v>
      </c>
      <c r="N392" s="21" t="s">
        <v>29</v>
      </c>
      <c r="O392" s="21" t="s">
        <v>29</v>
      </c>
      <c r="P392" s="21" t="s">
        <v>29</v>
      </c>
      <c r="Q392" s="21" t="s">
        <v>940</v>
      </c>
      <c r="R392" s="21">
        <v>1.0</v>
      </c>
      <c r="S392" s="21">
        <v>40.0</v>
      </c>
      <c r="T392" s="24">
        <f t="shared" si="1"/>
        <v>971250</v>
      </c>
      <c r="U392" s="24">
        <f t="shared" si="2"/>
        <v>12910653.25</v>
      </c>
      <c r="V392" s="24">
        <f>VLOOKUP(D392,tmp.leaf.masses.C.only!$B$1:$H$178,7,FALSE)</f>
        <v>0.02633</v>
      </c>
      <c r="W392" s="24">
        <f t="shared" si="3"/>
        <v>7.110948217</v>
      </c>
    </row>
    <row r="393">
      <c r="A393" s="21">
        <v>413.0</v>
      </c>
      <c r="B393" s="22">
        <v>41795.0</v>
      </c>
      <c r="C393" s="24"/>
      <c r="D393" s="21">
        <v>194.0</v>
      </c>
      <c r="E393" s="21" t="s">
        <v>113</v>
      </c>
      <c r="F393" s="23" t="s">
        <v>746</v>
      </c>
      <c r="G393" s="21">
        <v>36.0</v>
      </c>
      <c r="H393" s="21">
        <v>-3.0</v>
      </c>
      <c r="I393" s="21" t="s">
        <v>954</v>
      </c>
      <c r="J393" s="21" t="s">
        <v>455</v>
      </c>
      <c r="K393" s="21" t="s">
        <v>948</v>
      </c>
      <c r="L393" s="21" t="s">
        <v>411</v>
      </c>
      <c r="M393" s="21">
        <v>3.0</v>
      </c>
      <c r="N393" s="21" t="s">
        <v>29</v>
      </c>
      <c r="O393" s="21" t="s">
        <v>29</v>
      </c>
      <c r="P393" s="21" t="s">
        <v>29</v>
      </c>
      <c r="Q393" s="21" t="s">
        <v>940</v>
      </c>
      <c r="R393" s="21">
        <v>1.0</v>
      </c>
      <c r="S393" s="21">
        <v>40.0</v>
      </c>
      <c r="T393" s="24">
        <f t="shared" si="1"/>
        <v>315000</v>
      </c>
      <c r="U393" s="24">
        <f t="shared" si="2"/>
        <v>4187238.891</v>
      </c>
      <c r="V393" s="24">
        <f>VLOOKUP(D393,tmp.leaf.masses.C.only!$B$1:$H$178,7,FALSE)</f>
        <v>0.02633</v>
      </c>
      <c r="W393" s="24">
        <f t="shared" si="3"/>
        <v>6.621927739</v>
      </c>
    </row>
    <row r="394">
      <c r="A394" s="21">
        <v>414.0</v>
      </c>
      <c r="B394" s="22">
        <v>41795.0</v>
      </c>
      <c r="C394" s="24"/>
      <c r="D394" s="21">
        <v>194.0</v>
      </c>
      <c r="E394" s="21" t="s">
        <v>607</v>
      </c>
      <c r="F394" s="23" t="s">
        <v>747</v>
      </c>
      <c r="G394" s="21">
        <v>5.0</v>
      </c>
      <c r="H394" s="21">
        <v>-3.0</v>
      </c>
      <c r="I394" s="21" t="s">
        <v>1604</v>
      </c>
      <c r="J394" s="21" t="s">
        <v>455</v>
      </c>
      <c r="K394" s="21" t="s">
        <v>948</v>
      </c>
      <c r="L394" s="21" t="s">
        <v>411</v>
      </c>
      <c r="M394" s="21">
        <v>3.0</v>
      </c>
      <c r="N394" s="21" t="s">
        <v>29</v>
      </c>
      <c r="O394" s="21" t="s">
        <v>29</v>
      </c>
      <c r="P394" s="21" t="s">
        <v>29</v>
      </c>
      <c r="Q394" s="21" t="s">
        <v>1651</v>
      </c>
      <c r="R394" s="21">
        <v>1.0</v>
      </c>
      <c r="S394" s="21">
        <v>40.0</v>
      </c>
      <c r="T394" s="24">
        <f t="shared" si="1"/>
        <v>43750</v>
      </c>
      <c r="U394" s="24">
        <f t="shared" si="2"/>
        <v>581560.9571</v>
      </c>
      <c r="V394" s="24">
        <f>VLOOKUP(D394,tmp.leaf.masses.C.only!$B$1:$H$178,7,FALSE)</f>
        <v>0.02633</v>
      </c>
      <c r="W394" s="24">
        <f t="shared" si="3"/>
        <v>5.764595243</v>
      </c>
    </row>
    <row r="395">
      <c r="A395" s="21">
        <v>415.0</v>
      </c>
      <c r="B395" s="22">
        <v>41795.0</v>
      </c>
      <c r="C395" s="24"/>
      <c r="D395" s="21">
        <v>194.0</v>
      </c>
      <c r="E395" s="21" t="s">
        <v>930</v>
      </c>
      <c r="F395" s="23" t="s">
        <v>748</v>
      </c>
      <c r="G395" s="21">
        <v>24.0</v>
      </c>
      <c r="H395" s="21">
        <v>-3.0</v>
      </c>
      <c r="I395" s="21" t="s">
        <v>962</v>
      </c>
      <c r="J395" s="21" t="s">
        <v>23</v>
      </c>
      <c r="K395" s="21" t="s">
        <v>948</v>
      </c>
      <c r="L395" s="21" t="s">
        <v>411</v>
      </c>
      <c r="M395" s="21">
        <v>2.5</v>
      </c>
      <c r="N395" s="21" t="s">
        <v>29</v>
      </c>
      <c r="O395" s="21" t="s">
        <v>29</v>
      </c>
      <c r="P395" s="21" t="s">
        <v>29</v>
      </c>
      <c r="Q395" s="21" t="s">
        <v>1651</v>
      </c>
      <c r="R395" s="21">
        <v>1.0</v>
      </c>
      <c r="S395" s="21">
        <v>40.0</v>
      </c>
      <c r="T395" s="24">
        <f t="shared" si="1"/>
        <v>210000</v>
      </c>
      <c r="U395" s="24">
        <f t="shared" si="2"/>
        <v>2791492.594</v>
      </c>
      <c r="V395" s="24">
        <f>VLOOKUP(D395,tmp.leaf.masses.C.only!$B$1:$H$178,7,FALSE)</f>
        <v>0.02633</v>
      </c>
      <c r="W395" s="24">
        <f t="shared" si="3"/>
        <v>6.44583648</v>
      </c>
    </row>
    <row r="396">
      <c r="A396" s="21">
        <v>403.0</v>
      </c>
      <c r="B396" s="22">
        <v>41795.0</v>
      </c>
      <c r="C396" s="24"/>
      <c r="D396" s="21">
        <v>199.0</v>
      </c>
      <c r="E396" s="21" t="s">
        <v>396</v>
      </c>
      <c r="F396" s="23" t="s">
        <v>750</v>
      </c>
      <c r="G396" s="21">
        <v>20.0</v>
      </c>
      <c r="H396" s="21">
        <v>-2.0</v>
      </c>
      <c r="I396" s="21" t="s">
        <v>398</v>
      </c>
      <c r="J396" s="21" t="s">
        <v>915</v>
      </c>
      <c r="K396" s="21" t="s">
        <v>1002</v>
      </c>
      <c r="L396" s="21" t="s">
        <v>400</v>
      </c>
      <c r="M396" s="21">
        <v>3.0</v>
      </c>
      <c r="N396" s="21" t="s">
        <v>36</v>
      </c>
      <c r="O396" s="21" t="s">
        <v>29</v>
      </c>
      <c r="P396" s="21" t="s">
        <v>29</v>
      </c>
      <c r="Q396" s="21" t="s">
        <v>940</v>
      </c>
      <c r="R396" s="21">
        <v>1.0</v>
      </c>
      <c r="S396" s="21">
        <v>40.0</v>
      </c>
      <c r="T396" s="24">
        <f t="shared" si="1"/>
        <v>17500</v>
      </c>
      <c r="U396" s="24">
        <f t="shared" si="2"/>
        <v>240196.0784</v>
      </c>
      <c r="V396" s="24">
        <f>VLOOKUP(D396,tmp.leaf.masses.C.only!$B$1:$H$178,7,FALSE)</f>
        <v>0.0255</v>
      </c>
      <c r="W396" s="24">
        <f t="shared" si="3"/>
        <v>5.380565913</v>
      </c>
    </row>
    <row r="397">
      <c r="A397" s="21">
        <v>404.0</v>
      </c>
      <c r="B397" s="22">
        <v>41795.0</v>
      </c>
      <c r="C397" s="24"/>
      <c r="D397" s="21">
        <v>199.0</v>
      </c>
      <c r="E397" s="21" t="s">
        <v>402</v>
      </c>
      <c r="F397" s="23" t="s">
        <v>751</v>
      </c>
      <c r="G397" s="21">
        <v>29.0</v>
      </c>
      <c r="H397" s="21">
        <v>-2.0</v>
      </c>
      <c r="I397" s="21" t="s">
        <v>398</v>
      </c>
      <c r="J397" s="21" t="s">
        <v>915</v>
      </c>
      <c r="K397" s="21" t="s">
        <v>1002</v>
      </c>
      <c r="L397" s="21" t="s">
        <v>400</v>
      </c>
      <c r="M397" s="21">
        <v>2.0</v>
      </c>
      <c r="N397" s="21" t="s">
        <v>36</v>
      </c>
      <c r="O397" s="21" t="s">
        <v>29</v>
      </c>
      <c r="P397" s="21" t="s">
        <v>29</v>
      </c>
      <c r="Q397" s="21" t="s">
        <v>940</v>
      </c>
      <c r="R397" s="21">
        <v>1.0</v>
      </c>
      <c r="S397" s="21">
        <v>40.0</v>
      </c>
      <c r="T397" s="24">
        <f t="shared" si="1"/>
        <v>25375</v>
      </c>
      <c r="U397" s="24">
        <f t="shared" si="2"/>
        <v>348284.3137</v>
      </c>
      <c r="V397" s="24">
        <f>VLOOKUP(D397,tmp.leaf.masses.C.only!$B$1:$H$178,7,FALSE)</f>
        <v>0.0255</v>
      </c>
      <c r="W397" s="24">
        <f t="shared" si="3"/>
        <v>5.541933915</v>
      </c>
    </row>
    <row r="398">
      <c r="A398" s="21">
        <v>392.0</v>
      </c>
      <c r="B398" s="22">
        <v>41795.0</v>
      </c>
      <c r="C398" s="24"/>
      <c r="D398" s="21">
        <v>200.0</v>
      </c>
      <c r="E398" s="21" t="s">
        <v>396</v>
      </c>
      <c r="F398" s="23" t="s">
        <v>753</v>
      </c>
      <c r="G398" s="21">
        <v>6.0</v>
      </c>
      <c r="H398" s="21">
        <v>-1.0</v>
      </c>
      <c r="I398" s="21" t="s">
        <v>398</v>
      </c>
      <c r="J398" s="21" t="s">
        <v>915</v>
      </c>
      <c r="K398" s="21" t="s">
        <v>1002</v>
      </c>
      <c r="L398" s="21" t="s">
        <v>400</v>
      </c>
      <c r="M398" s="21">
        <v>2.0</v>
      </c>
      <c r="N398" s="21" t="s">
        <v>36</v>
      </c>
      <c r="O398" s="21" t="s">
        <v>29</v>
      </c>
      <c r="P398" s="21" t="s">
        <v>29</v>
      </c>
      <c r="Q398" s="21" t="s">
        <v>940</v>
      </c>
      <c r="R398" s="21">
        <v>1.0</v>
      </c>
      <c r="S398" s="21">
        <v>40.0</v>
      </c>
      <c r="T398" s="24">
        <f t="shared" si="1"/>
        <v>525</v>
      </c>
      <c r="U398" s="24">
        <f t="shared" si="2"/>
        <v>9355.906314</v>
      </c>
      <c r="V398" s="24">
        <f>VLOOKUP(D398,tmp.leaf.masses.C.only!$B$1:$H$178,7,FALSE)</f>
        <v>0.01964</v>
      </c>
      <c r="W398" s="24">
        <f t="shared" si="3"/>
        <v>3.971085864</v>
      </c>
    </row>
    <row r="399">
      <c r="A399" s="21">
        <v>393.0</v>
      </c>
      <c r="B399" s="22">
        <v>41795.0</v>
      </c>
      <c r="C399" s="24"/>
      <c r="D399" s="21">
        <v>200.0</v>
      </c>
      <c r="E399" s="21" t="s">
        <v>402</v>
      </c>
      <c r="F399" s="23" t="s">
        <v>754</v>
      </c>
      <c r="G399" s="21">
        <v>1.0</v>
      </c>
      <c r="H399" s="21">
        <v>-1.0</v>
      </c>
      <c r="I399" s="21" t="s">
        <v>1604</v>
      </c>
      <c r="J399" s="21" t="s">
        <v>23</v>
      </c>
      <c r="K399" s="21" t="s">
        <v>948</v>
      </c>
      <c r="L399" s="21" t="s">
        <v>411</v>
      </c>
      <c r="M399" s="21">
        <v>3.0</v>
      </c>
      <c r="N399" s="21" t="s">
        <v>29</v>
      </c>
      <c r="O399" s="21" t="s">
        <v>29</v>
      </c>
      <c r="P399" s="21" t="s">
        <v>29</v>
      </c>
      <c r="Q399" s="21" t="s">
        <v>940</v>
      </c>
      <c r="R399" s="21">
        <v>1.0</v>
      </c>
      <c r="S399" s="21">
        <v>40.0</v>
      </c>
      <c r="T399" s="24">
        <f t="shared" si="1"/>
        <v>87.5</v>
      </c>
      <c r="U399" s="24">
        <f t="shared" si="2"/>
        <v>1559.317719</v>
      </c>
      <c r="V399" s="24">
        <f>VLOOKUP(D399,tmp.leaf.masses.C.only!$B$1:$H$178,7,FALSE)</f>
        <v>0.01964</v>
      </c>
      <c r="W399" s="24">
        <f t="shared" si="3"/>
        <v>3.192934614</v>
      </c>
    </row>
    <row r="400">
      <c r="A400" s="21">
        <v>394.0</v>
      </c>
      <c r="B400" s="22">
        <v>41795.0</v>
      </c>
      <c r="C400" s="24"/>
      <c r="D400" s="21">
        <v>201.0</v>
      </c>
      <c r="E400" s="21" t="s">
        <v>396</v>
      </c>
      <c r="F400" s="23" t="s">
        <v>755</v>
      </c>
      <c r="G400" s="21">
        <v>10.0</v>
      </c>
      <c r="H400" s="21">
        <v>-1.0</v>
      </c>
      <c r="I400" s="21" t="s">
        <v>398</v>
      </c>
      <c r="J400" s="21" t="s">
        <v>915</v>
      </c>
      <c r="K400" s="21" t="s">
        <v>1002</v>
      </c>
      <c r="L400" s="21" t="s">
        <v>1330</v>
      </c>
      <c r="M400" s="21">
        <v>2.0</v>
      </c>
      <c r="N400" s="21" t="s">
        <v>36</v>
      </c>
      <c r="O400" s="21" t="s">
        <v>29</v>
      </c>
      <c r="P400" s="21" t="s">
        <v>29</v>
      </c>
      <c r="Q400" s="21" t="s">
        <v>940</v>
      </c>
      <c r="R400" s="21">
        <v>1.0</v>
      </c>
      <c r="S400" s="21">
        <v>40.0</v>
      </c>
      <c r="T400" s="24">
        <f t="shared" si="1"/>
        <v>875</v>
      </c>
      <c r="U400" s="24">
        <f t="shared" si="2"/>
        <v>9376.913656</v>
      </c>
      <c r="V400" s="24">
        <f>VLOOKUP(D400,tmp.leaf.masses.C.only!$B$1:$H$178,7,FALSE)</f>
        <v>0.03266</v>
      </c>
      <c r="W400" s="24">
        <f t="shared" si="3"/>
        <v>3.972059917</v>
      </c>
    </row>
    <row r="401">
      <c r="A401" s="21">
        <v>395.0</v>
      </c>
      <c r="B401" s="22">
        <v>41795.0</v>
      </c>
      <c r="C401" s="24"/>
      <c r="D401" s="21">
        <v>201.0</v>
      </c>
      <c r="E401" s="21" t="s">
        <v>402</v>
      </c>
      <c r="F401" s="23" t="s">
        <v>756</v>
      </c>
      <c r="G401" s="21">
        <v>31.0</v>
      </c>
      <c r="H401" s="21">
        <v>-1.0</v>
      </c>
      <c r="I401" s="21" t="s">
        <v>957</v>
      </c>
      <c r="J401" s="21" t="s">
        <v>23</v>
      </c>
      <c r="K401" s="21" t="s">
        <v>948</v>
      </c>
      <c r="L401" s="21" t="s">
        <v>411</v>
      </c>
      <c r="M401" s="21">
        <v>3.0</v>
      </c>
      <c r="N401" s="21" t="s">
        <v>29</v>
      </c>
      <c r="O401" s="21" t="s">
        <v>29</v>
      </c>
      <c r="P401" s="21" t="s">
        <v>29</v>
      </c>
      <c r="Q401" s="21" t="s">
        <v>940</v>
      </c>
      <c r="R401" s="21">
        <v>1.0</v>
      </c>
      <c r="S401" s="21">
        <v>40.0</v>
      </c>
      <c r="T401" s="24">
        <f t="shared" si="1"/>
        <v>2712.5</v>
      </c>
      <c r="U401" s="24">
        <f t="shared" si="2"/>
        <v>29068.43233</v>
      </c>
      <c r="V401" s="24">
        <f>VLOOKUP(D401,tmp.leaf.masses.C.only!$B$1:$H$178,7,FALSE)</f>
        <v>0.03266</v>
      </c>
      <c r="W401" s="24">
        <f t="shared" si="3"/>
        <v>4.463421611</v>
      </c>
    </row>
    <row r="402">
      <c r="A402" s="21">
        <v>396.0</v>
      </c>
      <c r="B402" s="22">
        <v>41795.0</v>
      </c>
      <c r="C402" s="24"/>
      <c r="D402" s="21">
        <v>201.0</v>
      </c>
      <c r="E402" s="21" t="s">
        <v>28</v>
      </c>
      <c r="F402" s="23" t="s">
        <v>757</v>
      </c>
      <c r="G402" s="21">
        <v>9.0</v>
      </c>
      <c r="H402" s="21">
        <v>-1.0</v>
      </c>
      <c r="I402" s="21" t="s">
        <v>1604</v>
      </c>
      <c r="J402" s="21" t="s">
        <v>455</v>
      </c>
      <c r="K402" s="21" t="s">
        <v>948</v>
      </c>
      <c r="L402" s="21" t="s">
        <v>411</v>
      </c>
      <c r="M402" s="21">
        <v>3.0</v>
      </c>
      <c r="N402" s="21" t="s">
        <v>29</v>
      </c>
      <c r="O402" s="21" t="s">
        <v>29</v>
      </c>
      <c r="P402" s="21" t="s">
        <v>29</v>
      </c>
      <c r="Q402" s="21" t="s">
        <v>940</v>
      </c>
      <c r="R402" s="21">
        <v>1.0</v>
      </c>
      <c r="S402" s="21">
        <v>40.0</v>
      </c>
      <c r="T402" s="24">
        <f t="shared" si="1"/>
        <v>787.5</v>
      </c>
      <c r="U402" s="24">
        <f t="shared" si="2"/>
        <v>8439.22229</v>
      </c>
      <c r="V402" s="24">
        <f>VLOOKUP(D402,tmp.leaf.masses.C.only!$B$1:$H$178,7,FALSE)</f>
        <v>0.03266</v>
      </c>
      <c r="W402" s="24">
        <f t="shared" si="3"/>
        <v>3.926302426</v>
      </c>
    </row>
    <row r="403">
      <c r="A403" s="21">
        <v>405.0</v>
      </c>
      <c r="B403" s="22">
        <v>41795.0</v>
      </c>
      <c r="C403" s="24"/>
      <c r="D403" s="21">
        <v>202.0</v>
      </c>
      <c r="E403" s="21" t="s">
        <v>396</v>
      </c>
      <c r="F403" s="23" t="s">
        <v>758</v>
      </c>
      <c r="G403" s="21">
        <v>10.0</v>
      </c>
      <c r="H403" s="21">
        <v>-3.0</v>
      </c>
      <c r="I403" s="21" t="s">
        <v>398</v>
      </c>
      <c r="J403" s="21" t="s">
        <v>915</v>
      </c>
      <c r="K403" s="21" t="s">
        <v>1002</v>
      </c>
      <c r="L403" s="21" t="s">
        <v>400</v>
      </c>
      <c r="M403" s="21">
        <v>3.0</v>
      </c>
      <c r="N403" s="21" t="s">
        <v>36</v>
      </c>
      <c r="O403" s="21" t="s">
        <v>29</v>
      </c>
      <c r="P403" s="21" t="s">
        <v>29</v>
      </c>
      <c r="Q403" s="21" t="s">
        <v>940</v>
      </c>
      <c r="R403" s="21">
        <v>1.0</v>
      </c>
      <c r="S403" s="21">
        <v>40.0</v>
      </c>
      <c r="T403" s="24">
        <f t="shared" si="1"/>
        <v>87500</v>
      </c>
      <c r="U403" s="24">
        <f t="shared" si="2"/>
        <v>1909289.277</v>
      </c>
      <c r="V403" s="24">
        <f>VLOOKUP(D403,tmp.leaf.masses.C.only!$B$1:$H$178,7,FALSE)</f>
        <v>0.01604</v>
      </c>
      <c r="W403" s="24">
        <f t="shared" si="3"/>
        <v>6.280871733</v>
      </c>
    </row>
    <row r="404">
      <c r="A404" s="21">
        <v>406.0</v>
      </c>
      <c r="B404" s="22">
        <v>41795.0</v>
      </c>
      <c r="C404" s="24"/>
      <c r="D404" s="21">
        <v>202.0</v>
      </c>
      <c r="E404" s="21" t="s">
        <v>402</v>
      </c>
      <c r="F404" s="23" t="s">
        <v>759</v>
      </c>
      <c r="G404" s="21">
        <v>3.0</v>
      </c>
      <c r="H404" s="21">
        <v>-2.0</v>
      </c>
      <c r="I404" s="21" t="s">
        <v>962</v>
      </c>
      <c r="J404" s="21" t="s">
        <v>23</v>
      </c>
      <c r="K404" s="21" t="s">
        <v>948</v>
      </c>
      <c r="L404" s="21" t="s">
        <v>411</v>
      </c>
      <c r="M404" s="21">
        <v>1.0</v>
      </c>
      <c r="N404" s="21" t="s">
        <v>29</v>
      </c>
      <c r="O404" s="21" t="s">
        <v>29</v>
      </c>
      <c r="P404" s="21" t="s">
        <v>29</v>
      </c>
      <c r="Q404" s="21" t="s">
        <v>1652</v>
      </c>
      <c r="R404" s="21">
        <v>1.0</v>
      </c>
      <c r="S404" s="21">
        <v>40.0</v>
      </c>
      <c r="T404" s="24">
        <f t="shared" si="1"/>
        <v>2625</v>
      </c>
      <c r="U404" s="24">
        <f t="shared" si="2"/>
        <v>57278.6783</v>
      </c>
      <c r="V404" s="24">
        <f>VLOOKUP(D404,tmp.leaf.masses.C.only!$B$1:$H$178,7,FALSE)</f>
        <v>0.01604</v>
      </c>
      <c r="W404" s="24">
        <f t="shared" si="3"/>
        <v>4.757992988</v>
      </c>
    </row>
    <row r="405">
      <c r="A405" s="21">
        <v>407.0</v>
      </c>
      <c r="B405" s="22">
        <v>41795.0</v>
      </c>
      <c r="C405" s="24"/>
      <c r="D405" s="21">
        <v>202.0</v>
      </c>
      <c r="E405" s="21" t="s">
        <v>28</v>
      </c>
      <c r="F405" s="23" t="s">
        <v>760</v>
      </c>
      <c r="G405" s="21">
        <v>9.0</v>
      </c>
      <c r="H405" s="21">
        <v>-2.0</v>
      </c>
      <c r="I405" s="21" t="s">
        <v>954</v>
      </c>
      <c r="J405" s="21" t="s">
        <v>455</v>
      </c>
      <c r="K405" s="21" t="s">
        <v>948</v>
      </c>
      <c r="L405" s="21" t="s">
        <v>411</v>
      </c>
      <c r="M405" s="21">
        <v>3.0</v>
      </c>
      <c r="N405" s="21" t="s">
        <v>29</v>
      </c>
      <c r="O405" s="21" t="s">
        <v>29</v>
      </c>
      <c r="P405" s="21" t="s">
        <v>29</v>
      </c>
      <c r="Q405" s="21" t="s">
        <v>940</v>
      </c>
      <c r="R405" s="21">
        <v>1.0</v>
      </c>
      <c r="S405" s="21">
        <v>40.0</v>
      </c>
      <c r="T405" s="24">
        <f t="shared" si="1"/>
        <v>7875</v>
      </c>
      <c r="U405" s="24">
        <f t="shared" si="2"/>
        <v>171836.0349</v>
      </c>
      <c r="V405" s="24">
        <f>VLOOKUP(D405,tmp.leaf.masses.C.only!$B$1:$H$178,7,FALSE)</f>
        <v>0.01604</v>
      </c>
      <c r="W405" s="24">
        <f t="shared" si="3"/>
        <v>5.235114243</v>
      </c>
    </row>
    <row r="406">
      <c r="A406" s="21">
        <v>408.0</v>
      </c>
      <c r="B406" s="22">
        <v>41795.0</v>
      </c>
      <c r="C406" s="24"/>
      <c r="D406" s="21">
        <v>202.0</v>
      </c>
      <c r="E406" s="21" t="s">
        <v>113</v>
      </c>
      <c r="F406" s="23" t="s">
        <v>761</v>
      </c>
      <c r="G406" s="21">
        <v>6.0</v>
      </c>
      <c r="H406" s="21">
        <v>-2.0</v>
      </c>
      <c r="I406" s="21" t="s">
        <v>957</v>
      </c>
      <c r="J406" s="21" t="s">
        <v>455</v>
      </c>
      <c r="K406" s="21" t="s">
        <v>948</v>
      </c>
      <c r="L406" s="21" t="s">
        <v>411</v>
      </c>
      <c r="M406" s="21">
        <v>3.0</v>
      </c>
      <c r="N406" s="21" t="s">
        <v>29</v>
      </c>
      <c r="O406" s="21" t="s">
        <v>29</v>
      </c>
      <c r="P406" s="21" t="s">
        <v>29</v>
      </c>
      <c r="Q406" s="21" t="s">
        <v>1653</v>
      </c>
      <c r="R406" s="21">
        <v>1.0</v>
      </c>
      <c r="S406" s="21">
        <v>40.0</v>
      </c>
      <c r="T406" s="24">
        <f t="shared" si="1"/>
        <v>5250</v>
      </c>
      <c r="U406" s="24">
        <f t="shared" si="2"/>
        <v>114557.3566</v>
      </c>
      <c r="V406" s="24">
        <f>VLOOKUP(D406,tmp.leaf.masses.C.only!$B$1:$H$178,7,FALSE)</f>
        <v>0.01604</v>
      </c>
      <c r="W406" s="24">
        <f t="shared" si="3"/>
        <v>5.059022984</v>
      </c>
    </row>
    <row r="407">
      <c r="A407" s="21">
        <v>409.0</v>
      </c>
      <c r="B407" s="22">
        <v>41795.0</v>
      </c>
      <c r="C407" s="24"/>
      <c r="D407" s="21">
        <v>204.0</v>
      </c>
      <c r="E407" s="21" t="s">
        <v>396</v>
      </c>
      <c r="F407" s="23" t="s">
        <v>762</v>
      </c>
      <c r="G407" s="21">
        <v>57.0</v>
      </c>
      <c r="H407" s="21">
        <v>-3.0</v>
      </c>
      <c r="I407" s="21" t="s">
        <v>398</v>
      </c>
      <c r="J407" s="21" t="s">
        <v>915</v>
      </c>
      <c r="K407" s="21" t="s">
        <v>1002</v>
      </c>
      <c r="L407" s="21" t="s">
        <v>400</v>
      </c>
      <c r="M407" s="21">
        <v>3.0</v>
      </c>
      <c r="N407" s="21" t="s">
        <v>36</v>
      </c>
      <c r="O407" s="21" t="s">
        <v>29</v>
      </c>
      <c r="P407" s="21" t="s">
        <v>29</v>
      </c>
      <c r="Q407" s="21" t="s">
        <v>940</v>
      </c>
      <c r="R407" s="21">
        <v>1.0</v>
      </c>
      <c r="S407" s="21">
        <v>40.0</v>
      </c>
      <c r="T407" s="24">
        <f t="shared" si="1"/>
        <v>498750</v>
      </c>
      <c r="U407" s="24">
        <f t="shared" si="2"/>
        <v>11083333.33</v>
      </c>
      <c r="V407" s="24">
        <f>VLOOKUP(D407,tmp.leaf.masses.C.only!$B$1:$H$178,7,FALSE)</f>
        <v>0.01575</v>
      </c>
      <c r="W407" s="24">
        <f t="shared" si="3"/>
        <v>7.044670395</v>
      </c>
    </row>
    <row r="408">
      <c r="A408" s="21">
        <v>397.0</v>
      </c>
      <c r="B408" s="22">
        <v>41795.0</v>
      </c>
      <c r="C408" s="24"/>
      <c r="D408" s="21">
        <v>205.0</v>
      </c>
      <c r="E408" s="21" t="s">
        <v>396</v>
      </c>
      <c r="F408" s="23" t="s">
        <v>763</v>
      </c>
      <c r="G408" s="21">
        <v>3.0</v>
      </c>
      <c r="H408" s="21">
        <v>0.0</v>
      </c>
      <c r="I408" s="21" t="s">
        <v>398</v>
      </c>
      <c r="J408" s="21" t="s">
        <v>915</v>
      </c>
      <c r="K408" s="21" t="s">
        <v>1002</v>
      </c>
      <c r="L408" s="21" t="s">
        <v>400</v>
      </c>
      <c r="M408" s="21">
        <v>2.0</v>
      </c>
      <c r="N408" s="21" t="s">
        <v>36</v>
      </c>
      <c r="O408" s="21" t="s">
        <v>29</v>
      </c>
      <c r="P408" s="21" t="s">
        <v>29</v>
      </c>
      <c r="Q408" s="21" t="s">
        <v>940</v>
      </c>
      <c r="R408" s="21">
        <v>1.0</v>
      </c>
      <c r="S408" s="21">
        <v>40.0</v>
      </c>
      <c r="T408" s="24">
        <f t="shared" si="1"/>
        <v>26.25</v>
      </c>
      <c r="U408" s="24">
        <f t="shared" si="2"/>
        <v>906.0650888</v>
      </c>
      <c r="V408" s="24">
        <f>VLOOKUP(D408,tmp.leaf.masses.C.only!$B$1:$H$178,7,FALSE)</f>
        <v>0.01014</v>
      </c>
      <c r="W408" s="24">
        <f t="shared" si="3"/>
        <v>2.957159397</v>
      </c>
    </row>
    <row r="409">
      <c r="A409" s="21">
        <v>398.0</v>
      </c>
      <c r="B409" s="22">
        <v>41795.0</v>
      </c>
      <c r="C409" s="24"/>
      <c r="D409" s="21">
        <v>205.0</v>
      </c>
      <c r="E409" s="21" t="s">
        <v>402</v>
      </c>
      <c r="F409" s="23" t="s">
        <v>764</v>
      </c>
      <c r="G409" s="21">
        <v>2.0</v>
      </c>
      <c r="H409" s="21">
        <v>0.0</v>
      </c>
      <c r="I409" s="21" t="s">
        <v>1604</v>
      </c>
      <c r="J409" s="21" t="s">
        <v>23</v>
      </c>
      <c r="K409" s="21" t="s">
        <v>948</v>
      </c>
      <c r="L409" s="21" t="s">
        <v>411</v>
      </c>
      <c r="M409" s="21">
        <v>2.0</v>
      </c>
      <c r="N409" s="21" t="s">
        <v>29</v>
      </c>
      <c r="O409" s="21" t="s">
        <v>36</v>
      </c>
      <c r="P409" s="21" t="s">
        <v>29</v>
      </c>
      <c r="Q409" s="21" t="s">
        <v>940</v>
      </c>
      <c r="R409" s="21">
        <v>1.0</v>
      </c>
      <c r="S409" s="21">
        <v>40.0</v>
      </c>
      <c r="T409" s="24">
        <f t="shared" si="1"/>
        <v>17.5</v>
      </c>
      <c r="U409" s="24">
        <f t="shared" si="2"/>
        <v>604.0433925</v>
      </c>
      <c r="V409" s="24">
        <f>VLOOKUP(D409,tmp.leaf.masses.C.only!$B$1:$H$178,7,FALSE)</f>
        <v>0.01014</v>
      </c>
      <c r="W409" s="24">
        <f t="shared" si="3"/>
        <v>2.781068138</v>
      </c>
    </row>
    <row r="410">
      <c r="A410" s="21">
        <v>399.0</v>
      </c>
      <c r="B410" s="22">
        <v>41795.0</v>
      </c>
      <c r="C410" s="24"/>
      <c r="D410" s="21">
        <v>205.0</v>
      </c>
      <c r="E410" s="21" t="s">
        <v>28</v>
      </c>
      <c r="F410" s="23" t="s">
        <v>765</v>
      </c>
      <c r="G410" s="21">
        <v>3.0</v>
      </c>
      <c r="H410" s="21">
        <v>0.0</v>
      </c>
      <c r="I410" s="21" t="s">
        <v>954</v>
      </c>
      <c r="J410" s="21" t="s">
        <v>455</v>
      </c>
      <c r="K410" s="21" t="s">
        <v>948</v>
      </c>
      <c r="L410" s="21" t="s">
        <v>411</v>
      </c>
      <c r="M410" s="21">
        <v>3.0</v>
      </c>
      <c r="N410" s="21" t="s">
        <v>29</v>
      </c>
      <c r="O410" s="21" t="s">
        <v>29</v>
      </c>
      <c r="P410" s="21" t="s">
        <v>29</v>
      </c>
      <c r="Q410" s="21" t="s">
        <v>940</v>
      </c>
      <c r="R410" s="21">
        <v>1.0</v>
      </c>
      <c r="S410" s="21">
        <v>40.0</v>
      </c>
      <c r="T410" s="24">
        <f t="shared" si="1"/>
        <v>26.25</v>
      </c>
      <c r="U410" s="24">
        <f t="shared" si="2"/>
        <v>906.0650888</v>
      </c>
      <c r="V410" s="24">
        <f>VLOOKUP(D410,tmp.leaf.masses.C.only!$B$1:$H$178,7,FALSE)</f>
        <v>0.01014</v>
      </c>
      <c r="W410" s="24">
        <f t="shared" si="3"/>
        <v>2.957159397</v>
      </c>
    </row>
    <row r="411">
      <c r="A411" s="21">
        <v>400.0</v>
      </c>
      <c r="B411" s="22">
        <v>41795.0</v>
      </c>
      <c r="C411" s="24"/>
      <c r="D411" s="21">
        <v>205.0</v>
      </c>
      <c r="E411" s="21" t="s">
        <v>113</v>
      </c>
      <c r="F411" s="23" t="s">
        <v>766</v>
      </c>
      <c r="G411" s="21">
        <v>4.0</v>
      </c>
      <c r="H411" s="21">
        <v>0.0</v>
      </c>
      <c r="I411" s="21" t="s">
        <v>1604</v>
      </c>
      <c r="J411" s="21" t="s">
        <v>455</v>
      </c>
      <c r="K411" s="21" t="s">
        <v>948</v>
      </c>
      <c r="L411" s="21" t="s">
        <v>411</v>
      </c>
      <c r="M411" s="21">
        <v>3.0</v>
      </c>
      <c r="N411" s="21" t="s">
        <v>29</v>
      </c>
      <c r="O411" s="21" t="s">
        <v>29</v>
      </c>
      <c r="P411" s="21" t="s">
        <v>29</v>
      </c>
      <c r="Q411" s="21" t="s">
        <v>940</v>
      </c>
      <c r="R411" s="21">
        <v>1.0</v>
      </c>
      <c r="S411" s="21">
        <v>40.0</v>
      </c>
      <c r="T411" s="24">
        <f t="shared" si="1"/>
        <v>35</v>
      </c>
      <c r="U411" s="24">
        <f t="shared" si="2"/>
        <v>1208.086785</v>
      </c>
      <c r="V411" s="24">
        <f>VLOOKUP(D411,tmp.leaf.masses.C.only!$B$1:$H$178,7,FALSE)</f>
        <v>0.01014</v>
      </c>
      <c r="W411" s="24">
        <f t="shared" si="3"/>
        <v>3.082098134</v>
      </c>
    </row>
    <row r="412">
      <c r="A412" s="21">
        <v>401.0</v>
      </c>
      <c r="B412" s="22">
        <v>41795.0</v>
      </c>
      <c r="C412" s="24"/>
      <c r="D412" s="21">
        <v>205.0</v>
      </c>
      <c r="E412" s="21" t="s">
        <v>607</v>
      </c>
      <c r="F412" s="23" t="s">
        <v>767</v>
      </c>
      <c r="G412" s="21">
        <v>1.0</v>
      </c>
      <c r="H412" s="21">
        <v>0.0</v>
      </c>
      <c r="I412" s="21" t="s">
        <v>957</v>
      </c>
      <c r="J412" s="21" t="s">
        <v>455</v>
      </c>
      <c r="K412" s="21" t="s">
        <v>948</v>
      </c>
      <c r="L412" s="21" t="s">
        <v>411</v>
      </c>
      <c r="M412" s="21">
        <v>3.0</v>
      </c>
      <c r="N412" s="21" t="s">
        <v>29</v>
      </c>
      <c r="O412" s="21" t="s">
        <v>29</v>
      </c>
      <c r="P412" s="21" t="s">
        <v>29</v>
      </c>
      <c r="Q412" s="21" t="s">
        <v>940</v>
      </c>
      <c r="R412" s="21">
        <v>1.0</v>
      </c>
      <c r="S412" s="21">
        <v>40.0</v>
      </c>
      <c r="T412" s="24">
        <f t="shared" si="1"/>
        <v>8.75</v>
      </c>
      <c r="U412" s="24">
        <f t="shared" si="2"/>
        <v>302.0216963</v>
      </c>
      <c r="V412" s="24">
        <f>VLOOKUP(D412,tmp.leaf.masses.C.only!$B$1:$H$178,7,FALSE)</f>
        <v>0.01014</v>
      </c>
      <c r="W412" s="24">
        <f t="shared" si="3"/>
        <v>2.480038142</v>
      </c>
    </row>
    <row r="413">
      <c r="A413" s="21">
        <v>402.0</v>
      </c>
      <c r="B413" s="22">
        <v>41795.0</v>
      </c>
      <c r="C413" s="24"/>
      <c r="D413" s="21">
        <v>206.0</v>
      </c>
      <c r="E413" s="21" t="s">
        <v>57</v>
      </c>
      <c r="F413" s="23" t="s">
        <v>57</v>
      </c>
      <c r="G413" s="21">
        <v>0.0</v>
      </c>
      <c r="H413" s="21">
        <v>0.0</v>
      </c>
      <c r="I413" s="24"/>
      <c r="J413" s="24"/>
      <c r="K413" s="24"/>
      <c r="L413" s="21"/>
      <c r="M413" s="24"/>
      <c r="N413" s="21"/>
      <c r="O413" s="24"/>
      <c r="P413" s="24"/>
      <c r="Q413" s="24"/>
      <c r="R413" s="21">
        <v>0.0</v>
      </c>
      <c r="S413" s="21">
        <v>40.0</v>
      </c>
      <c r="T413" s="24">
        <f t="shared" si="1"/>
        <v>0</v>
      </c>
      <c r="U413" s="24">
        <f t="shared" si="2"/>
        <v>0</v>
      </c>
      <c r="V413" s="24">
        <f>VLOOKUP(D413,tmp.leaf.masses.C.only!$B$1:$H$178,7,FALSE)</f>
        <v>0.01341</v>
      </c>
      <c r="W413" s="24" t="str">
        <f t="shared" si="3"/>
        <v>#NUM!</v>
      </c>
    </row>
    <row r="414">
      <c r="A414" s="21">
        <v>416.0</v>
      </c>
      <c r="B414" s="22">
        <v>41798.0</v>
      </c>
      <c r="C414" s="24"/>
      <c r="D414" s="21">
        <v>207.0</v>
      </c>
      <c r="E414" s="21" t="s">
        <v>396</v>
      </c>
      <c r="F414" s="23" t="s">
        <v>768</v>
      </c>
      <c r="G414" s="21">
        <v>3.0</v>
      </c>
      <c r="H414" s="21">
        <v>0.0</v>
      </c>
      <c r="I414" s="21" t="s">
        <v>957</v>
      </c>
      <c r="J414" s="21" t="s">
        <v>455</v>
      </c>
      <c r="K414" s="21" t="s">
        <v>948</v>
      </c>
      <c r="L414" s="21" t="s">
        <v>411</v>
      </c>
      <c r="M414" s="21">
        <v>3.0</v>
      </c>
      <c r="N414" s="21" t="s">
        <v>29</v>
      </c>
      <c r="O414" s="21" t="s">
        <v>29</v>
      </c>
      <c r="P414" s="21" t="s">
        <v>29</v>
      </c>
      <c r="Q414" s="21" t="s">
        <v>940</v>
      </c>
      <c r="R414" s="21">
        <v>1.0</v>
      </c>
      <c r="S414" s="21">
        <v>40.0</v>
      </c>
      <c r="T414" s="24">
        <f t="shared" si="1"/>
        <v>26.25</v>
      </c>
      <c r="U414" s="24" t="str">
        <f t="shared" si="2"/>
        <v>#N/A</v>
      </c>
      <c r="V414" s="24" t="str">
        <f>VLOOKUP(D414,tmp.leaf.masses.C.only!$B$1:$H$178,7,FALSE)</f>
        <v>#N/A</v>
      </c>
      <c r="W414" s="24" t="str">
        <f t="shared" si="3"/>
        <v>#N/A</v>
      </c>
    </row>
    <row r="415">
      <c r="A415" s="21">
        <v>417.0</v>
      </c>
      <c r="B415" s="22">
        <v>41798.0</v>
      </c>
      <c r="C415" s="24"/>
      <c r="D415" s="21">
        <v>207.0</v>
      </c>
      <c r="E415" s="21" t="s">
        <v>402</v>
      </c>
      <c r="F415" s="23" t="s">
        <v>769</v>
      </c>
      <c r="G415" s="21">
        <v>4.0</v>
      </c>
      <c r="H415" s="21">
        <v>0.0</v>
      </c>
      <c r="I415" s="21" t="s">
        <v>1016</v>
      </c>
      <c r="J415" s="21" t="s">
        <v>455</v>
      </c>
      <c r="K415" s="21" t="s">
        <v>948</v>
      </c>
      <c r="L415" s="21" t="s">
        <v>411</v>
      </c>
      <c r="M415" s="21">
        <v>3.0</v>
      </c>
      <c r="N415" s="21" t="s">
        <v>29</v>
      </c>
      <c r="O415" s="21" t="s">
        <v>29</v>
      </c>
      <c r="P415" s="21" t="s">
        <v>29</v>
      </c>
      <c r="Q415" s="21" t="s">
        <v>940</v>
      </c>
      <c r="R415" s="21">
        <v>1.0</v>
      </c>
      <c r="S415" s="21">
        <v>40.0</v>
      </c>
      <c r="T415" s="24">
        <f t="shared" si="1"/>
        <v>35</v>
      </c>
      <c r="U415" s="24" t="str">
        <f t="shared" si="2"/>
        <v>#N/A</v>
      </c>
      <c r="V415" s="24" t="str">
        <f>VLOOKUP(D415,tmp.leaf.masses.C.only!$B$1:$H$178,7,FALSE)</f>
        <v>#N/A</v>
      </c>
      <c r="W415" s="24" t="str">
        <f t="shared" si="3"/>
        <v>#N/A</v>
      </c>
    </row>
    <row r="416">
      <c r="A416" s="21">
        <v>418.0</v>
      </c>
      <c r="B416" s="22">
        <v>41798.0</v>
      </c>
      <c r="C416" s="24"/>
      <c r="D416" s="21">
        <v>207.0</v>
      </c>
      <c r="E416" s="21" t="s">
        <v>28</v>
      </c>
      <c r="F416" s="23" t="s">
        <v>770</v>
      </c>
      <c r="G416" s="21">
        <v>1.0</v>
      </c>
      <c r="H416" s="21">
        <v>0.0</v>
      </c>
      <c r="I416" s="21" t="s">
        <v>954</v>
      </c>
      <c r="J416" s="21" t="s">
        <v>455</v>
      </c>
      <c r="K416" s="21" t="s">
        <v>948</v>
      </c>
      <c r="L416" s="21" t="s">
        <v>411</v>
      </c>
      <c r="M416" s="21">
        <v>3.0</v>
      </c>
      <c r="N416" s="21" t="s">
        <v>29</v>
      </c>
      <c r="O416" s="21" t="s">
        <v>29</v>
      </c>
      <c r="P416" s="21" t="s">
        <v>29</v>
      </c>
      <c r="Q416" s="21" t="s">
        <v>940</v>
      </c>
      <c r="R416" s="21">
        <v>1.0</v>
      </c>
      <c r="S416" s="21">
        <v>40.0</v>
      </c>
      <c r="T416" s="24">
        <f t="shared" si="1"/>
        <v>8.75</v>
      </c>
      <c r="U416" s="24" t="str">
        <f t="shared" si="2"/>
        <v>#N/A</v>
      </c>
      <c r="V416" s="24" t="str">
        <f>VLOOKUP(D416,tmp.leaf.masses.C.only!$B$1:$H$178,7,FALSE)</f>
        <v>#N/A</v>
      </c>
      <c r="W416" s="24" t="str">
        <f t="shared" si="3"/>
        <v>#N/A</v>
      </c>
    </row>
    <row r="417">
      <c r="A417" s="21">
        <v>419.0</v>
      </c>
      <c r="B417" s="22">
        <v>41798.0</v>
      </c>
      <c r="C417" s="24"/>
      <c r="D417" s="21">
        <v>209.0</v>
      </c>
      <c r="E417" s="21" t="s">
        <v>396</v>
      </c>
      <c r="F417" s="23" t="s">
        <v>771</v>
      </c>
      <c r="G417" s="21">
        <v>106.0</v>
      </c>
      <c r="H417" s="21">
        <v>-3.0</v>
      </c>
      <c r="I417" s="21" t="s">
        <v>1654</v>
      </c>
      <c r="J417" s="21" t="s">
        <v>455</v>
      </c>
      <c r="K417" s="21" t="s">
        <v>948</v>
      </c>
      <c r="L417" s="21" t="s">
        <v>411</v>
      </c>
      <c r="M417" s="21">
        <v>3.0</v>
      </c>
      <c r="N417" s="21" t="s">
        <v>29</v>
      </c>
      <c r="O417" s="21" t="s">
        <v>29</v>
      </c>
      <c r="P417" s="21" t="s">
        <v>29</v>
      </c>
      <c r="Q417" s="21" t="s">
        <v>940</v>
      </c>
      <c r="R417" s="21">
        <v>1.0</v>
      </c>
      <c r="S417" s="21">
        <v>40.0</v>
      </c>
      <c r="T417" s="24">
        <f t="shared" si="1"/>
        <v>927500</v>
      </c>
      <c r="U417" s="24">
        <f t="shared" si="2"/>
        <v>9272350.757</v>
      </c>
      <c r="V417" s="24">
        <f>VLOOKUP(D417,tmp.leaf.masses.C.only!$B$1:$H$178,7,FALSE)</f>
        <v>0.03501</v>
      </c>
      <c r="W417" s="24">
        <f t="shared" si="3"/>
        <v>6.967189852</v>
      </c>
    </row>
    <row r="418">
      <c r="A418" s="21">
        <v>420.0</v>
      </c>
      <c r="B418" s="22">
        <v>41798.0</v>
      </c>
      <c r="C418" s="24"/>
      <c r="D418" s="21">
        <v>209.0</v>
      </c>
      <c r="E418" s="21" t="s">
        <v>402</v>
      </c>
      <c r="F418" s="23" t="s">
        <v>772</v>
      </c>
      <c r="G418" s="21">
        <v>8.0</v>
      </c>
      <c r="H418" s="21">
        <v>-2.0</v>
      </c>
      <c r="I418" s="21" t="s">
        <v>398</v>
      </c>
      <c r="J418" s="21" t="s">
        <v>915</v>
      </c>
      <c r="K418" s="21" t="s">
        <v>1002</v>
      </c>
      <c r="L418" s="21" t="s">
        <v>411</v>
      </c>
      <c r="M418" s="21">
        <v>1.0</v>
      </c>
      <c r="N418" s="21" t="s">
        <v>36</v>
      </c>
      <c r="O418" s="21" t="s">
        <v>29</v>
      </c>
      <c r="P418" s="21" t="s">
        <v>29</v>
      </c>
      <c r="Q418" s="21" t="s">
        <v>940</v>
      </c>
      <c r="R418" s="21">
        <v>1.0</v>
      </c>
      <c r="S418" s="21">
        <v>40.0</v>
      </c>
      <c r="T418" s="24">
        <f t="shared" si="1"/>
        <v>7000</v>
      </c>
      <c r="U418" s="24">
        <f t="shared" si="2"/>
        <v>69980.00571</v>
      </c>
      <c r="V418" s="24">
        <f>VLOOKUP(D418,tmp.leaf.masses.C.only!$B$1:$H$178,7,FALSE)</f>
        <v>0.03501</v>
      </c>
      <c r="W418" s="24">
        <f t="shared" si="3"/>
        <v>4.844973974</v>
      </c>
    </row>
    <row r="419">
      <c r="A419" s="21">
        <v>421.0</v>
      </c>
      <c r="B419" s="22">
        <v>41798.0</v>
      </c>
      <c r="C419" s="24"/>
      <c r="D419" s="21">
        <v>209.0</v>
      </c>
      <c r="E419" s="21" t="s">
        <v>28</v>
      </c>
      <c r="F419" s="23" t="s">
        <v>773</v>
      </c>
      <c r="G419" s="21">
        <v>11.0</v>
      </c>
      <c r="H419" s="21">
        <v>-2.0</v>
      </c>
      <c r="I419" s="21" t="s">
        <v>398</v>
      </c>
      <c r="J419" s="21" t="s">
        <v>915</v>
      </c>
      <c r="K419" s="21" t="s">
        <v>1002</v>
      </c>
      <c r="L419" s="21" t="s">
        <v>400</v>
      </c>
      <c r="M419" s="21">
        <v>3.0</v>
      </c>
      <c r="N419" s="21" t="s">
        <v>36</v>
      </c>
      <c r="O419" s="21" t="s">
        <v>36</v>
      </c>
      <c r="P419" s="21" t="s">
        <v>29</v>
      </c>
      <c r="Q419" s="21" t="s">
        <v>940</v>
      </c>
      <c r="R419" s="21">
        <v>1.0</v>
      </c>
      <c r="S419" s="21">
        <v>40.0</v>
      </c>
      <c r="T419" s="24">
        <f t="shared" si="1"/>
        <v>9625</v>
      </c>
      <c r="U419" s="24">
        <f t="shared" si="2"/>
        <v>96222.50785</v>
      </c>
      <c r="V419" s="24">
        <f>VLOOKUP(D419,tmp.leaf.masses.C.only!$B$1:$H$178,7,FALSE)</f>
        <v>0.03501</v>
      </c>
      <c r="W419" s="24">
        <f t="shared" si="3"/>
        <v>4.983276672</v>
      </c>
    </row>
    <row r="420">
      <c r="A420" s="21">
        <v>422.0</v>
      </c>
      <c r="B420" s="22">
        <v>41798.0</v>
      </c>
      <c r="C420" s="24"/>
      <c r="D420" s="21">
        <v>210.0</v>
      </c>
      <c r="E420" s="21" t="s">
        <v>396</v>
      </c>
      <c r="F420" s="23" t="s">
        <v>775</v>
      </c>
      <c r="G420" s="21">
        <v>3.0</v>
      </c>
      <c r="H420" s="21">
        <v>0.0</v>
      </c>
      <c r="I420" s="21" t="s">
        <v>1016</v>
      </c>
      <c r="J420" s="21" t="s">
        <v>23</v>
      </c>
      <c r="K420" s="21" t="s">
        <v>948</v>
      </c>
      <c r="L420" s="21" t="s">
        <v>932</v>
      </c>
      <c r="M420" s="21">
        <v>2.0</v>
      </c>
      <c r="N420" s="21" t="s">
        <v>29</v>
      </c>
      <c r="O420" s="21" t="s">
        <v>29</v>
      </c>
      <c r="P420" s="21" t="s">
        <v>29</v>
      </c>
      <c r="Q420" s="21" t="s">
        <v>1655</v>
      </c>
      <c r="R420" s="21">
        <v>1.0</v>
      </c>
      <c r="S420" s="21">
        <v>40.0</v>
      </c>
      <c r="T420" s="24">
        <f t="shared" si="1"/>
        <v>26.25</v>
      </c>
      <c r="U420" s="24">
        <f t="shared" si="2"/>
        <v>666.7271408</v>
      </c>
      <c r="V420" s="24">
        <f>VLOOKUP(D420,tmp.leaf.masses.C.only!$B$1:$H$178,7,FALSE)</f>
        <v>0.01378</v>
      </c>
      <c r="W420" s="24">
        <f t="shared" si="3"/>
        <v>2.823948135</v>
      </c>
    </row>
    <row r="421">
      <c r="A421" s="21">
        <v>423.0</v>
      </c>
      <c r="B421" s="22">
        <v>41798.0</v>
      </c>
      <c r="C421" s="24"/>
      <c r="D421" s="21">
        <v>211.0</v>
      </c>
      <c r="E421" s="21" t="s">
        <v>396</v>
      </c>
      <c r="F421" s="23" t="s">
        <v>776</v>
      </c>
      <c r="G421" s="21">
        <v>17.0</v>
      </c>
      <c r="H421" s="21">
        <v>-2.0</v>
      </c>
      <c r="I421" s="21" t="s">
        <v>1654</v>
      </c>
      <c r="J421" s="21" t="s">
        <v>23</v>
      </c>
      <c r="K421" s="21" t="s">
        <v>948</v>
      </c>
      <c r="L421" s="21" t="s">
        <v>411</v>
      </c>
      <c r="M421" s="21">
        <v>3.0</v>
      </c>
      <c r="N421" s="21" t="s">
        <v>29</v>
      </c>
      <c r="O421" s="21" t="s">
        <v>29</v>
      </c>
      <c r="P421" s="21" t="s">
        <v>29</v>
      </c>
      <c r="Q421" s="21" t="s">
        <v>940</v>
      </c>
      <c r="R421" s="21">
        <v>1.0</v>
      </c>
      <c r="S421" s="21">
        <v>40.0</v>
      </c>
      <c r="T421" s="24">
        <f t="shared" si="1"/>
        <v>14875</v>
      </c>
      <c r="U421" s="24">
        <f t="shared" si="2"/>
        <v>479838.7097</v>
      </c>
      <c r="V421" s="24">
        <f>VLOOKUP(D421,tmp.leaf.masses.C.only!$B$1:$H$178,7,FALSE)</f>
        <v>0.01085</v>
      </c>
      <c r="W421" s="24">
        <f t="shared" si="3"/>
        <v>5.681095281</v>
      </c>
    </row>
    <row r="422">
      <c r="A422" s="21">
        <v>424.0</v>
      </c>
      <c r="B422" s="22">
        <v>41798.0</v>
      </c>
      <c r="C422" s="24"/>
      <c r="D422" s="21">
        <v>211.0</v>
      </c>
      <c r="E422" s="21" t="s">
        <v>402</v>
      </c>
      <c r="F422" s="23" t="s">
        <v>777</v>
      </c>
      <c r="G422" s="21">
        <v>11.0</v>
      </c>
      <c r="H422" s="21">
        <v>-2.0</v>
      </c>
      <c r="I422" s="21" t="s">
        <v>957</v>
      </c>
      <c r="J422" s="21" t="s">
        <v>23</v>
      </c>
      <c r="K422" s="21" t="s">
        <v>948</v>
      </c>
      <c r="L422" s="21" t="s">
        <v>411</v>
      </c>
      <c r="M422" s="21">
        <v>3.0</v>
      </c>
      <c r="N422" s="21" t="s">
        <v>29</v>
      </c>
      <c r="O422" s="21" t="s">
        <v>29</v>
      </c>
      <c r="P422" s="21" t="s">
        <v>29</v>
      </c>
      <c r="Q422" s="21" t="s">
        <v>1653</v>
      </c>
      <c r="R422" s="21">
        <v>1.0</v>
      </c>
      <c r="S422" s="21">
        <v>40.0</v>
      </c>
      <c r="T422" s="24">
        <f t="shared" si="1"/>
        <v>9625</v>
      </c>
      <c r="U422" s="24">
        <f t="shared" si="2"/>
        <v>310483.871</v>
      </c>
      <c r="V422" s="24">
        <f>VLOOKUP(D422,tmp.leaf.masses.C.only!$B$1:$H$178,7,FALSE)</f>
        <v>0.01085</v>
      </c>
      <c r="W422" s="24">
        <f t="shared" si="3"/>
        <v>5.492039044</v>
      </c>
    </row>
    <row r="423">
      <c r="A423" s="21">
        <v>425.0</v>
      </c>
      <c r="B423" s="22">
        <v>41798.0</v>
      </c>
      <c r="C423" s="24"/>
      <c r="D423" s="21">
        <v>211.0</v>
      </c>
      <c r="E423" s="21" t="s">
        <v>28</v>
      </c>
      <c r="F423" s="23" t="s">
        <v>778</v>
      </c>
      <c r="G423" s="21">
        <v>318.0</v>
      </c>
      <c r="H423" s="21">
        <v>-3.0</v>
      </c>
      <c r="I423" s="21" t="s">
        <v>398</v>
      </c>
      <c r="J423" s="21" t="s">
        <v>915</v>
      </c>
      <c r="K423" s="21" t="s">
        <v>1656</v>
      </c>
      <c r="L423" s="21" t="s">
        <v>932</v>
      </c>
      <c r="M423" s="21">
        <v>3.0</v>
      </c>
      <c r="N423" s="21" t="s">
        <v>36</v>
      </c>
      <c r="O423" s="21" t="s">
        <v>29</v>
      </c>
      <c r="P423" s="21" t="s">
        <v>29</v>
      </c>
      <c r="Q423" s="24"/>
      <c r="R423" s="21">
        <v>1.0</v>
      </c>
      <c r="S423" s="21">
        <v>40.0</v>
      </c>
      <c r="T423" s="24">
        <f t="shared" si="1"/>
        <v>2782500</v>
      </c>
      <c r="U423" s="24">
        <f t="shared" si="2"/>
        <v>89758064.52</v>
      </c>
      <c r="V423" s="24">
        <f>VLOOKUP(D423,tmp.leaf.masses.C.only!$B$1:$H$178,7,FALSE)</f>
        <v>0.01085</v>
      </c>
      <c r="W423" s="24">
        <f t="shared" si="3"/>
        <v>7.953073479</v>
      </c>
    </row>
    <row r="424">
      <c r="A424" s="21">
        <v>426.0</v>
      </c>
      <c r="B424" s="22">
        <v>41798.0</v>
      </c>
      <c r="C424" s="24"/>
      <c r="D424" s="21">
        <v>212.0</v>
      </c>
      <c r="E424" s="21" t="s">
        <v>396</v>
      </c>
      <c r="F424" s="23" t="s">
        <v>779</v>
      </c>
      <c r="G424" s="21">
        <v>42.0</v>
      </c>
      <c r="H424" s="21">
        <v>-3.0</v>
      </c>
      <c r="I424" s="21" t="s">
        <v>398</v>
      </c>
      <c r="J424" s="21" t="s">
        <v>915</v>
      </c>
      <c r="K424" s="21" t="s">
        <v>948</v>
      </c>
      <c r="L424" s="21" t="s">
        <v>411</v>
      </c>
      <c r="M424" s="21">
        <v>3.0</v>
      </c>
      <c r="N424" s="21" t="s">
        <v>36</v>
      </c>
      <c r="O424" s="21" t="s">
        <v>29</v>
      </c>
      <c r="P424" s="21" t="s">
        <v>36</v>
      </c>
      <c r="Q424" s="21" t="s">
        <v>940</v>
      </c>
      <c r="R424" s="21">
        <v>1.0</v>
      </c>
      <c r="S424" s="21">
        <v>40.0</v>
      </c>
      <c r="T424" s="24">
        <f t="shared" si="1"/>
        <v>367500</v>
      </c>
      <c r="U424" s="24">
        <f t="shared" si="2"/>
        <v>14419843.05</v>
      </c>
      <c r="V424" s="24">
        <f>VLOOKUP(D424,tmp.leaf.masses.C.only!$B$1:$H$178,7,FALSE)</f>
        <v>0.00892</v>
      </c>
      <c r="W424" s="24">
        <f t="shared" si="3"/>
        <v>7.158960533</v>
      </c>
    </row>
    <row r="425">
      <c r="A425" s="21">
        <v>427.0</v>
      </c>
      <c r="B425" s="22">
        <v>41798.0</v>
      </c>
      <c r="C425" s="24"/>
      <c r="D425" s="21">
        <v>212.0</v>
      </c>
      <c r="E425" s="21" t="s">
        <v>402</v>
      </c>
      <c r="F425" s="23" t="s">
        <v>780</v>
      </c>
      <c r="G425" s="21">
        <v>188.0</v>
      </c>
      <c r="H425" s="21">
        <v>-3.0</v>
      </c>
      <c r="I425" s="21" t="s">
        <v>419</v>
      </c>
      <c r="J425" s="21" t="s">
        <v>409</v>
      </c>
      <c r="K425" s="21" t="s">
        <v>948</v>
      </c>
      <c r="L425" s="21" t="s">
        <v>411</v>
      </c>
      <c r="M425" s="21">
        <v>1.0</v>
      </c>
      <c r="N425" s="21" t="s">
        <v>29</v>
      </c>
      <c r="O425" s="21" t="s">
        <v>29</v>
      </c>
      <c r="P425" s="21" t="s">
        <v>29</v>
      </c>
      <c r="Q425" s="21" t="s">
        <v>1601</v>
      </c>
      <c r="R425" s="21">
        <v>1.0</v>
      </c>
      <c r="S425" s="21">
        <v>40.0</v>
      </c>
      <c r="T425" s="24">
        <f t="shared" si="1"/>
        <v>1645000</v>
      </c>
      <c r="U425" s="24">
        <f t="shared" si="2"/>
        <v>64545964.13</v>
      </c>
      <c r="V425" s="24">
        <f>VLOOKUP(D425,tmp.leaf.masses.C.only!$B$1:$H$178,7,FALSE)</f>
        <v>0.00892</v>
      </c>
      <c r="W425" s="24">
        <f t="shared" si="3"/>
        <v>7.809869092</v>
      </c>
    </row>
    <row r="426">
      <c r="A426" s="21">
        <v>457.0</v>
      </c>
      <c r="B426" s="22">
        <v>41798.0</v>
      </c>
      <c r="C426" s="24"/>
      <c r="D426" s="21">
        <v>213.0</v>
      </c>
      <c r="E426" s="21" t="s">
        <v>396</v>
      </c>
      <c r="F426" s="23" t="s">
        <v>781</v>
      </c>
      <c r="G426" s="21">
        <v>3.0</v>
      </c>
      <c r="H426" s="21">
        <v>0.0</v>
      </c>
      <c r="I426" s="21" t="s">
        <v>954</v>
      </c>
      <c r="J426" s="21" t="s">
        <v>455</v>
      </c>
      <c r="K426" s="21" t="s">
        <v>948</v>
      </c>
      <c r="L426" s="21" t="s">
        <v>411</v>
      </c>
      <c r="M426" s="21">
        <v>3.0</v>
      </c>
      <c r="N426" s="21" t="s">
        <v>29</v>
      </c>
      <c r="O426" s="21" t="s">
        <v>29</v>
      </c>
      <c r="P426" s="21" t="s">
        <v>29</v>
      </c>
      <c r="Q426" s="21" t="s">
        <v>940</v>
      </c>
      <c r="R426" s="21">
        <v>1.0</v>
      </c>
      <c r="S426" s="21">
        <v>40.0</v>
      </c>
      <c r="T426" s="24">
        <f t="shared" si="1"/>
        <v>26.25</v>
      </c>
      <c r="U426" s="24">
        <f t="shared" si="2"/>
        <v>648.3768525</v>
      </c>
      <c r="V426" s="24">
        <f>VLOOKUP(D426,tmp.leaf.masses.C.only!$B$1:$H$178,7,FALSE)</f>
        <v>0.01417</v>
      </c>
      <c r="W426" s="24">
        <f t="shared" si="3"/>
        <v>2.811827502</v>
      </c>
    </row>
    <row r="427">
      <c r="A427" s="21">
        <v>458.0</v>
      </c>
      <c r="B427" s="22">
        <v>41798.0</v>
      </c>
      <c r="C427" s="24"/>
      <c r="D427" s="21">
        <v>214.0</v>
      </c>
      <c r="E427" s="21" t="s">
        <v>396</v>
      </c>
      <c r="F427" s="23" t="s">
        <v>782</v>
      </c>
      <c r="G427" s="21">
        <v>7.0</v>
      </c>
      <c r="H427" s="21">
        <v>0.0</v>
      </c>
      <c r="I427" s="21" t="s">
        <v>1016</v>
      </c>
      <c r="J427" s="21" t="s">
        <v>455</v>
      </c>
      <c r="K427" s="21" t="s">
        <v>948</v>
      </c>
      <c r="L427" s="21" t="s">
        <v>411</v>
      </c>
      <c r="M427" s="21">
        <v>3.0</v>
      </c>
      <c r="N427" s="21" t="s">
        <v>29</v>
      </c>
      <c r="O427" s="21" t="s">
        <v>29</v>
      </c>
      <c r="P427" s="21" t="s">
        <v>29</v>
      </c>
      <c r="Q427" s="21" t="s">
        <v>940</v>
      </c>
      <c r="R427" s="21">
        <v>1.0</v>
      </c>
      <c r="S427" s="21">
        <v>40.0</v>
      </c>
      <c r="T427" s="24">
        <f t="shared" si="1"/>
        <v>61.25</v>
      </c>
      <c r="U427" s="24">
        <f t="shared" si="2"/>
        <v>1250.729288</v>
      </c>
      <c r="V427" s="24">
        <f>VLOOKUP(D427,tmp.leaf.masses.C.only!$B$1:$H$178,7,FALSE)</f>
        <v>0.01714</v>
      </c>
      <c r="W427" s="24">
        <f t="shared" si="3"/>
        <v>3.09716332</v>
      </c>
    </row>
    <row r="428">
      <c r="A428" s="21">
        <v>459.0</v>
      </c>
      <c r="B428" s="22">
        <v>41798.0</v>
      </c>
      <c r="C428" s="24"/>
      <c r="D428" s="21">
        <v>214.0</v>
      </c>
      <c r="E428" s="21" t="s">
        <v>402</v>
      </c>
      <c r="F428" s="23" t="s">
        <v>783</v>
      </c>
      <c r="G428" s="21">
        <v>2.0</v>
      </c>
      <c r="H428" s="21">
        <v>0.0</v>
      </c>
      <c r="I428" s="21" t="s">
        <v>1016</v>
      </c>
      <c r="J428" s="21" t="s">
        <v>23</v>
      </c>
      <c r="K428" s="21" t="s">
        <v>948</v>
      </c>
      <c r="L428" s="21" t="s">
        <v>411</v>
      </c>
      <c r="M428" s="21">
        <v>2.0</v>
      </c>
      <c r="N428" s="21" t="s">
        <v>29</v>
      </c>
      <c r="O428" s="21" t="s">
        <v>29</v>
      </c>
      <c r="P428" s="21" t="s">
        <v>29</v>
      </c>
      <c r="Q428" s="21" t="s">
        <v>940</v>
      </c>
      <c r="R428" s="21">
        <v>1.0</v>
      </c>
      <c r="S428" s="21">
        <v>40.0</v>
      </c>
      <c r="T428" s="24">
        <f t="shared" si="1"/>
        <v>17.5</v>
      </c>
      <c r="U428" s="24">
        <f t="shared" si="2"/>
        <v>357.3512252</v>
      </c>
      <c r="V428" s="24">
        <f>VLOOKUP(D428,tmp.leaf.masses.C.only!$B$1:$H$178,7,FALSE)</f>
        <v>0.01714</v>
      </c>
      <c r="W428" s="24">
        <f t="shared" si="3"/>
        <v>2.553095275</v>
      </c>
    </row>
    <row r="429">
      <c r="A429" s="21">
        <v>460.0</v>
      </c>
      <c r="B429" s="22">
        <v>41798.0</v>
      </c>
      <c r="C429" s="24"/>
      <c r="D429" s="21">
        <v>214.0</v>
      </c>
      <c r="E429" s="21" t="s">
        <v>28</v>
      </c>
      <c r="F429" s="23" t="s">
        <v>784</v>
      </c>
      <c r="G429" s="21">
        <v>1.0</v>
      </c>
      <c r="H429" s="21">
        <v>0.0</v>
      </c>
      <c r="I429" s="21" t="s">
        <v>1621</v>
      </c>
      <c r="J429" s="21" t="s">
        <v>455</v>
      </c>
      <c r="K429" s="21" t="s">
        <v>948</v>
      </c>
      <c r="L429" s="21" t="s">
        <v>400</v>
      </c>
      <c r="M429" s="21">
        <v>3.0</v>
      </c>
      <c r="N429" s="21" t="s">
        <v>29</v>
      </c>
      <c r="O429" s="21" t="s">
        <v>29</v>
      </c>
      <c r="P429" s="21" t="s">
        <v>29</v>
      </c>
      <c r="Q429" s="21" t="s">
        <v>940</v>
      </c>
      <c r="R429" s="21">
        <v>1.0</v>
      </c>
      <c r="S429" s="21">
        <v>40.0</v>
      </c>
      <c r="T429" s="24">
        <f t="shared" si="1"/>
        <v>8.75</v>
      </c>
      <c r="U429" s="24">
        <f t="shared" si="2"/>
        <v>178.6756126</v>
      </c>
      <c r="V429" s="24">
        <f>VLOOKUP(D429,tmp.leaf.masses.C.only!$B$1:$H$178,7,FALSE)</f>
        <v>0.01714</v>
      </c>
      <c r="W429" s="24">
        <f t="shared" si="3"/>
        <v>2.25206528</v>
      </c>
    </row>
    <row r="430">
      <c r="A430" s="21">
        <v>451.0</v>
      </c>
      <c r="B430" s="22">
        <v>41798.0</v>
      </c>
      <c r="C430" s="24"/>
      <c r="D430" s="21">
        <v>215.0</v>
      </c>
      <c r="E430" s="21" t="s">
        <v>396</v>
      </c>
      <c r="F430" s="23" t="s">
        <v>785</v>
      </c>
      <c r="G430" s="21">
        <v>5.0</v>
      </c>
      <c r="H430" s="21">
        <v>0.0</v>
      </c>
      <c r="I430" s="21" t="s">
        <v>398</v>
      </c>
      <c r="J430" s="21" t="s">
        <v>915</v>
      </c>
      <c r="K430" s="21" t="s">
        <v>963</v>
      </c>
      <c r="L430" s="21" t="s">
        <v>400</v>
      </c>
      <c r="M430" s="21">
        <v>2.0</v>
      </c>
      <c r="N430" s="21" t="s">
        <v>29</v>
      </c>
      <c r="O430" s="21" t="s">
        <v>29</v>
      </c>
      <c r="P430" s="21" t="s">
        <v>29</v>
      </c>
      <c r="Q430" s="21" t="s">
        <v>940</v>
      </c>
      <c r="R430" s="21">
        <v>1.0</v>
      </c>
      <c r="S430" s="21">
        <v>40.0</v>
      </c>
      <c r="T430" s="24">
        <f t="shared" si="1"/>
        <v>43.75</v>
      </c>
      <c r="U430" s="24">
        <f t="shared" si="2"/>
        <v>467.5572519</v>
      </c>
      <c r="V430" s="24">
        <f>VLOOKUP(D430,tmp.leaf.masses.C.only!$B$1:$H$178,7,FALSE)</f>
        <v>0.03275</v>
      </c>
      <c r="W430" s="24">
        <f t="shared" si="3"/>
        <v>2.669834797</v>
      </c>
    </row>
    <row r="431">
      <c r="A431" s="21">
        <v>452.0</v>
      </c>
      <c r="B431" s="22">
        <v>41798.0</v>
      </c>
      <c r="C431" s="24"/>
      <c r="D431" s="21">
        <v>216.0</v>
      </c>
      <c r="E431" s="21" t="s">
        <v>396</v>
      </c>
      <c r="F431" s="23" t="s">
        <v>786</v>
      </c>
      <c r="G431" s="21">
        <v>20.0</v>
      </c>
      <c r="H431" s="21">
        <v>-2.0</v>
      </c>
      <c r="I431" s="21" t="s">
        <v>398</v>
      </c>
      <c r="J431" s="21" t="s">
        <v>915</v>
      </c>
      <c r="K431" s="21" t="s">
        <v>1002</v>
      </c>
      <c r="L431" s="21" t="s">
        <v>400</v>
      </c>
      <c r="M431" s="21">
        <v>2.0</v>
      </c>
      <c r="N431" s="21" t="s">
        <v>36</v>
      </c>
      <c r="O431" s="21" t="s">
        <v>29</v>
      </c>
      <c r="P431" s="21" t="s">
        <v>29</v>
      </c>
      <c r="Q431" s="21" t="s">
        <v>940</v>
      </c>
      <c r="R431" s="21">
        <v>1.0</v>
      </c>
      <c r="S431" s="21">
        <v>40.0</v>
      </c>
      <c r="T431" s="24">
        <f t="shared" si="1"/>
        <v>17500</v>
      </c>
      <c r="U431" s="24">
        <f t="shared" si="2"/>
        <v>652289.6699</v>
      </c>
      <c r="V431" s="24">
        <f>VLOOKUP(D431,tmp.leaf.masses.C.only!$B$1:$H$178,7,FALSE)</f>
        <v>0.00939</v>
      </c>
      <c r="W431" s="24">
        <f t="shared" si="3"/>
        <v>5.814440501</v>
      </c>
    </row>
    <row r="432">
      <c r="A432" s="21">
        <v>453.0</v>
      </c>
      <c r="B432" s="22">
        <v>41798.0</v>
      </c>
      <c r="C432" s="24"/>
      <c r="D432" s="21">
        <v>216.0</v>
      </c>
      <c r="E432" s="21" t="s">
        <v>402</v>
      </c>
      <c r="F432" s="23" t="s">
        <v>787</v>
      </c>
      <c r="G432" s="21">
        <v>1.0</v>
      </c>
      <c r="H432" s="21">
        <v>-2.0</v>
      </c>
      <c r="I432" s="21" t="s">
        <v>398</v>
      </c>
      <c r="J432" s="21" t="s">
        <v>915</v>
      </c>
      <c r="K432" s="21" t="s">
        <v>1002</v>
      </c>
      <c r="L432" s="21" t="s">
        <v>400</v>
      </c>
      <c r="M432" s="21">
        <v>2.0</v>
      </c>
      <c r="N432" s="21" t="s">
        <v>36</v>
      </c>
      <c r="O432" s="21" t="s">
        <v>36</v>
      </c>
      <c r="P432" s="21" t="s">
        <v>29</v>
      </c>
      <c r="Q432" s="21" t="s">
        <v>940</v>
      </c>
      <c r="R432" s="21">
        <v>1.0</v>
      </c>
      <c r="S432" s="21">
        <v>40.0</v>
      </c>
      <c r="T432" s="24">
        <f t="shared" si="1"/>
        <v>875</v>
      </c>
      <c r="U432" s="24">
        <f t="shared" si="2"/>
        <v>32614.48349</v>
      </c>
      <c r="V432" s="24">
        <f>VLOOKUP(D432,tmp.leaf.masses.C.only!$B$1:$H$178,7,FALSE)</f>
        <v>0.00939</v>
      </c>
      <c r="W432" s="24">
        <f t="shared" si="3"/>
        <v>4.513410505</v>
      </c>
    </row>
    <row r="433">
      <c r="A433" s="21">
        <v>454.0</v>
      </c>
      <c r="B433" s="22">
        <v>41798.0</v>
      </c>
      <c r="C433" s="24"/>
      <c r="D433" s="21">
        <v>217.0</v>
      </c>
      <c r="E433" s="21" t="s">
        <v>396</v>
      </c>
      <c r="F433" s="23" t="s">
        <v>788</v>
      </c>
      <c r="G433" s="21">
        <v>29.0</v>
      </c>
      <c r="H433" s="21">
        <v>0.0</v>
      </c>
      <c r="I433" s="21" t="s">
        <v>398</v>
      </c>
      <c r="J433" s="21" t="s">
        <v>915</v>
      </c>
      <c r="K433" s="21" t="s">
        <v>1002</v>
      </c>
      <c r="L433" s="21" t="s">
        <v>400</v>
      </c>
      <c r="M433" s="21">
        <v>2.0</v>
      </c>
      <c r="N433" s="21" t="s">
        <v>36</v>
      </c>
      <c r="O433" s="21" t="s">
        <v>29</v>
      </c>
      <c r="P433" s="21" t="s">
        <v>29</v>
      </c>
      <c r="Q433" s="21" t="s">
        <v>940</v>
      </c>
      <c r="R433" s="21">
        <v>1.0</v>
      </c>
      <c r="S433" s="21">
        <v>40.0</v>
      </c>
      <c r="T433" s="24">
        <f t="shared" si="1"/>
        <v>253.75</v>
      </c>
      <c r="U433" s="24">
        <f t="shared" si="2"/>
        <v>2355.769231</v>
      </c>
      <c r="V433" s="24">
        <f>VLOOKUP(D433,tmp.leaf.masses.C.only!$B$1:$H$178,7,FALSE)</f>
        <v>0.0377</v>
      </c>
      <c r="W433" s="24">
        <f t="shared" si="3"/>
        <v>3.372132745</v>
      </c>
    </row>
    <row r="434">
      <c r="A434" s="21">
        <v>455.0</v>
      </c>
      <c r="B434" s="22">
        <v>41798.0</v>
      </c>
      <c r="C434" s="24"/>
      <c r="D434" s="21">
        <v>217.0</v>
      </c>
      <c r="E434" s="21" t="s">
        <v>402</v>
      </c>
      <c r="F434" s="23" t="s">
        <v>789</v>
      </c>
      <c r="G434" s="21">
        <v>6.0</v>
      </c>
      <c r="H434" s="21">
        <v>0.0</v>
      </c>
      <c r="I434" s="21" t="s">
        <v>1016</v>
      </c>
      <c r="J434" s="21" t="s">
        <v>455</v>
      </c>
      <c r="K434" s="21" t="s">
        <v>948</v>
      </c>
      <c r="L434" s="21" t="s">
        <v>411</v>
      </c>
      <c r="M434" s="21">
        <v>3.0</v>
      </c>
      <c r="N434" s="21" t="s">
        <v>29</v>
      </c>
      <c r="O434" s="21" t="s">
        <v>29</v>
      </c>
      <c r="P434" s="21" t="s">
        <v>29</v>
      </c>
      <c r="Q434" s="21" t="s">
        <v>940</v>
      </c>
      <c r="R434" s="21">
        <v>1.0</v>
      </c>
      <c r="S434" s="21">
        <v>40.0</v>
      </c>
      <c r="T434" s="24">
        <f t="shared" si="1"/>
        <v>52.5</v>
      </c>
      <c r="U434" s="24">
        <f t="shared" si="2"/>
        <v>487.4005305</v>
      </c>
      <c r="V434" s="24">
        <f>VLOOKUP(D434,tmp.leaf.masses.C.only!$B$1:$H$178,7,FALSE)</f>
        <v>0.0377</v>
      </c>
      <c r="W434" s="24">
        <f t="shared" si="3"/>
        <v>2.687885998</v>
      </c>
    </row>
    <row r="435">
      <c r="A435" s="21">
        <v>456.0</v>
      </c>
      <c r="B435" s="22">
        <v>41798.0</v>
      </c>
      <c r="C435" s="24"/>
      <c r="D435" s="21">
        <v>217.0</v>
      </c>
      <c r="E435" s="21" t="s">
        <v>28</v>
      </c>
      <c r="F435" s="23" t="s">
        <v>790</v>
      </c>
      <c r="G435" s="21">
        <v>1.0</v>
      </c>
      <c r="H435" s="21">
        <v>0.0</v>
      </c>
      <c r="I435" s="21" t="s">
        <v>957</v>
      </c>
      <c r="J435" s="21" t="s">
        <v>455</v>
      </c>
      <c r="K435" s="21" t="s">
        <v>948</v>
      </c>
      <c r="L435" s="21" t="s">
        <v>411</v>
      </c>
      <c r="M435" s="21">
        <v>3.0</v>
      </c>
      <c r="N435" s="21" t="s">
        <v>29</v>
      </c>
      <c r="O435" s="21" t="s">
        <v>29</v>
      </c>
      <c r="P435" s="21" t="s">
        <v>29</v>
      </c>
      <c r="Q435" s="21" t="s">
        <v>940</v>
      </c>
      <c r="R435" s="21">
        <v>1.0</v>
      </c>
      <c r="S435" s="21">
        <v>40.0</v>
      </c>
      <c r="T435" s="24">
        <f t="shared" si="1"/>
        <v>8.75</v>
      </c>
      <c r="U435" s="24">
        <f t="shared" si="2"/>
        <v>81.23342175</v>
      </c>
      <c r="V435" s="24">
        <f>VLOOKUP(D435,tmp.leaf.masses.C.only!$B$1:$H$178,7,FALSE)</f>
        <v>0.0377</v>
      </c>
      <c r="W435" s="24">
        <f t="shared" si="3"/>
        <v>1.909734747</v>
      </c>
    </row>
    <row r="436">
      <c r="A436" s="21">
        <v>428.0</v>
      </c>
      <c r="B436" s="22">
        <v>41798.0</v>
      </c>
      <c r="C436" s="24"/>
      <c r="D436" s="21">
        <v>218.0</v>
      </c>
      <c r="E436" s="21" t="s">
        <v>396</v>
      </c>
      <c r="F436" s="23" t="s">
        <v>791</v>
      </c>
      <c r="G436" s="21">
        <v>30.0</v>
      </c>
      <c r="H436" s="21">
        <v>-2.0</v>
      </c>
      <c r="I436" s="21" t="s">
        <v>398</v>
      </c>
      <c r="J436" s="21" t="s">
        <v>915</v>
      </c>
      <c r="K436" s="21" t="s">
        <v>1002</v>
      </c>
      <c r="L436" s="21" t="s">
        <v>400</v>
      </c>
      <c r="M436" s="21">
        <v>2.0</v>
      </c>
      <c r="N436" s="21" t="s">
        <v>36</v>
      </c>
      <c r="O436" s="21" t="s">
        <v>29</v>
      </c>
      <c r="P436" s="21" t="s">
        <v>29</v>
      </c>
      <c r="Q436" s="43" t="s">
        <v>1657</v>
      </c>
      <c r="R436" s="21">
        <v>1.0</v>
      </c>
      <c r="S436" s="21">
        <v>40.0</v>
      </c>
      <c r="T436" s="24">
        <f t="shared" si="1"/>
        <v>26250</v>
      </c>
      <c r="U436" s="24">
        <f t="shared" si="2"/>
        <v>712209.3023</v>
      </c>
      <c r="V436" s="24">
        <f>VLOOKUP(D436,tmp.leaf.masses.C.only!$B$1:$H$178,7,FALSE)</f>
        <v>0.0129</v>
      </c>
      <c r="W436" s="24">
        <f t="shared" si="3"/>
        <v>5.852607642</v>
      </c>
    </row>
    <row r="437">
      <c r="A437" s="21">
        <v>429.0</v>
      </c>
      <c r="B437" s="22">
        <v>41798.0</v>
      </c>
      <c r="C437" s="24"/>
      <c r="D437" s="21">
        <v>219.0</v>
      </c>
      <c r="E437" s="21" t="s">
        <v>396</v>
      </c>
      <c r="F437" s="23" t="s">
        <v>792</v>
      </c>
      <c r="G437" s="21">
        <v>25.0</v>
      </c>
      <c r="H437" s="21">
        <v>-2.0</v>
      </c>
      <c r="I437" s="21" t="s">
        <v>1658</v>
      </c>
      <c r="J437" s="21" t="s">
        <v>455</v>
      </c>
      <c r="K437" s="21" t="s">
        <v>948</v>
      </c>
      <c r="L437" s="21" t="s">
        <v>411</v>
      </c>
      <c r="M437" s="21">
        <v>3.0</v>
      </c>
      <c r="N437" s="21" t="s">
        <v>29</v>
      </c>
      <c r="O437" s="21" t="s">
        <v>29</v>
      </c>
      <c r="P437" s="21" t="s">
        <v>29</v>
      </c>
      <c r="Q437" s="21" t="s">
        <v>940</v>
      </c>
      <c r="R437" s="21">
        <v>1.0</v>
      </c>
      <c r="S437" s="21">
        <v>40.0</v>
      </c>
      <c r="T437" s="24">
        <f t="shared" si="1"/>
        <v>21875</v>
      </c>
      <c r="U437" s="24">
        <f t="shared" si="2"/>
        <v>288153.933</v>
      </c>
      <c r="V437" s="24">
        <f>VLOOKUP(D437,tmp.leaf.masses.C.only!$B$1:$H$178,7,FALSE)</f>
        <v>0.02657</v>
      </c>
      <c r="W437" s="24">
        <f t="shared" si="3"/>
        <v>5.459624552</v>
      </c>
    </row>
    <row r="438">
      <c r="A438" s="21">
        <v>430.0</v>
      </c>
      <c r="B438" s="22">
        <v>41798.0</v>
      </c>
      <c r="C438" s="24"/>
      <c r="D438" s="21">
        <v>219.0</v>
      </c>
      <c r="E438" s="21" t="s">
        <v>402</v>
      </c>
      <c r="F438" s="23" t="s">
        <v>793</v>
      </c>
      <c r="G438" s="21">
        <v>27.0</v>
      </c>
      <c r="H438" s="21">
        <v>-1.0</v>
      </c>
      <c r="I438" s="43" t="s">
        <v>1659</v>
      </c>
      <c r="J438" s="21" t="s">
        <v>455</v>
      </c>
      <c r="K438" s="21" t="s">
        <v>948</v>
      </c>
      <c r="L438" s="21" t="s">
        <v>411</v>
      </c>
      <c r="M438" s="21">
        <v>3.0</v>
      </c>
      <c r="N438" s="21" t="s">
        <v>29</v>
      </c>
      <c r="O438" s="21" t="s">
        <v>29</v>
      </c>
      <c r="P438" s="21" t="s">
        <v>29</v>
      </c>
      <c r="Q438" s="21" t="s">
        <v>940</v>
      </c>
      <c r="R438" s="21">
        <v>1.0</v>
      </c>
      <c r="S438" s="21">
        <v>40.0</v>
      </c>
      <c r="T438" s="24">
        <f t="shared" si="1"/>
        <v>2362.5</v>
      </c>
      <c r="U438" s="24">
        <f t="shared" si="2"/>
        <v>31120.62476</v>
      </c>
      <c r="V438" s="24">
        <f>VLOOKUP(D438,tmp.leaf.masses.C.only!$B$1:$H$178,7,FALSE)</f>
        <v>0.02657</v>
      </c>
      <c r="W438" s="24">
        <f t="shared" si="3"/>
        <v>4.493048307</v>
      </c>
    </row>
    <row r="439">
      <c r="A439" s="21">
        <v>431.0</v>
      </c>
      <c r="B439" s="22">
        <v>41798.0</v>
      </c>
      <c r="C439" s="24"/>
      <c r="D439" s="21">
        <v>219.0</v>
      </c>
      <c r="E439" s="21" t="s">
        <v>28</v>
      </c>
      <c r="F439" s="23" t="s">
        <v>794</v>
      </c>
      <c r="G439" s="21">
        <v>5.0</v>
      </c>
      <c r="H439" s="21">
        <v>-1.0</v>
      </c>
      <c r="I439" s="21" t="s">
        <v>1016</v>
      </c>
      <c r="J439" s="21" t="s">
        <v>23</v>
      </c>
      <c r="K439" s="21" t="s">
        <v>1002</v>
      </c>
      <c r="L439" s="21" t="s">
        <v>411</v>
      </c>
      <c r="M439" s="21">
        <v>2.0</v>
      </c>
      <c r="N439" s="21" t="s">
        <v>29</v>
      </c>
      <c r="O439" s="21" t="s">
        <v>29</v>
      </c>
      <c r="P439" s="21" t="s">
        <v>29</v>
      </c>
      <c r="Q439" s="21" t="s">
        <v>940</v>
      </c>
      <c r="R439" s="21">
        <v>1.0</v>
      </c>
      <c r="S439" s="21">
        <v>40.0</v>
      </c>
      <c r="T439" s="24">
        <f t="shared" si="1"/>
        <v>437.5</v>
      </c>
      <c r="U439" s="24">
        <f t="shared" si="2"/>
        <v>5763.07866</v>
      </c>
      <c r="V439" s="24">
        <f>VLOOKUP(D439,tmp.leaf.masses.C.only!$B$1:$H$178,7,FALSE)</f>
        <v>0.02657</v>
      </c>
      <c r="W439" s="24">
        <f t="shared" si="3"/>
        <v>3.760654547</v>
      </c>
    </row>
    <row r="440">
      <c r="A440" s="21">
        <v>432.0</v>
      </c>
      <c r="B440" s="22">
        <v>41798.0</v>
      </c>
      <c r="C440" s="24"/>
      <c r="D440" s="21">
        <v>219.0</v>
      </c>
      <c r="E440" s="21" t="s">
        <v>113</v>
      </c>
      <c r="F440" s="23" t="s">
        <v>795</v>
      </c>
      <c r="G440" s="21">
        <v>113.0</v>
      </c>
      <c r="H440" s="21">
        <v>-3.0</v>
      </c>
      <c r="I440" s="21" t="s">
        <v>1087</v>
      </c>
      <c r="J440" s="21" t="s">
        <v>409</v>
      </c>
      <c r="K440" s="21" t="s">
        <v>948</v>
      </c>
      <c r="L440" s="21" t="s">
        <v>411</v>
      </c>
      <c r="M440" s="21">
        <v>1.0</v>
      </c>
      <c r="N440" s="21" t="s">
        <v>29</v>
      </c>
      <c r="O440" s="21" t="s">
        <v>29</v>
      </c>
      <c r="P440" s="21" t="s">
        <v>29</v>
      </c>
      <c r="Q440" s="21" t="s">
        <v>1660</v>
      </c>
      <c r="R440" s="21">
        <v>1.0</v>
      </c>
      <c r="S440" s="21">
        <v>40.0</v>
      </c>
      <c r="T440" s="24">
        <f t="shared" si="1"/>
        <v>988750</v>
      </c>
      <c r="U440" s="24">
        <f t="shared" si="2"/>
        <v>13024557.77</v>
      </c>
      <c r="V440" s="24">
        <f>VLOOKUP(D440,tmp.leaf.masses.C.only!$B$1:$H$178,7,FALSE)</f>
        <v>0.02657</v>
      </c>
      <c r="W440" s="24">
        <f t="shared" si="3"/>
        <v>7.114762986</v>
      </c>
    </row>
    <row r="441">
      <c r="A441" s="21">
        <v>433.0</v>
      </c>
      <c r="B441" s="22">
        <v>41798.0</v>
      </c>
      <c r="C441" s="24"/>
      <c r="D441" s="21">
        <v>220.0</v>
      </c>
      <c r="E441" s="21" t="s">
        <v>396</v>
      </c>
      <c r="F441" s="23" t="s">
        <v>796</v>
      </c>
      <c r="G441" s="21">
        <v>7.0</v>
      </c>
      <c r="H441" s="21">
        <v>-2.0</v>
      </c>
      <c r="I441" s="21" t="s">
        <v>954</v>
      </c>
      <c r="J441" s="21" t="s">
        <v>455</v>
      </c>
      <c r="K441" s="21" t="s">
        <v>948</v>
      </c>
      <c r="L441" s="21" t="s">
        <v>411</v>
      </c>
      <c r="M441" s="21">
        <v>3.0</v>
      </c>
      <c r="N441" s="21" t="s">
        <v>29</v>
      </c>
      <c r="O441" s="21" t="s">
        <v>29</v>
      </c>
      <c r="P441" s="21" t="s">
        <v>29</v>
      </c>
      <c r="Q441" s="21" t="s">
        <v>940</v>
      </c>
      <c r="R441" s="21">
        <v>1.0</v>
      </c>
      <c r="S441" s="21">
        <v>40.0</v>
      </c>
      <c r="T441" s="24">
        <f t="shared" si="1"/>
        <v>6125</v>
      </c>
      <c r="U441" s="24">
        <f t="shared" si="2"/>
        <v>78583.21114</v>
      </c>
      <c r="V441" s="24">
        <f>VLOOKUP(D441,tmp.leaf.masses.C.only!$B$1:$H$178,7,FALSE)</f>
        <v>0.02728</v>
      </c>
      <c r="W441" s="24">
        <f t="shared" si="3"/>
        <v>4.895329771</v>
      </c>
    </row>
    <row r="442">
      <c r="A442" s="21">
        <v>434.0</v>
      </c>
      <c r="B442" s="22">
        <v>41798.0</v>
      </c>
      <c r="C442" s="24"/>
      <c r="D442" s="21">
        <v>220.0</v>
      </c>
      <c r="E442" s="21" t="s">
        <v>402</v>
      </c>
      <c r="F442" s="23" t="s">
        <v>797</v>
      </c>
      <c r="G442" s="21">
        <v>5.0</v>
      </c>
      <c r="H442" s="21">
        <v>-2.0</v>
      </c>
      <c r="I442" s="21" t="s">
        <v>1016</v>
      </c>
      <c r="J442" s="21" t="s">
        <v>455</v>
      </c>
      <c r="K442" s="21" t="s">
        <v>948</v>
      </c>
      <c r="L442" s="21" t="s">
        <v>411</v>
      </c>
      <c r="M442" s="21">
        <v>3.0</v>
      </c>
      <c r="N442" s="21" t="s">
        <v>29</v>
      </c>
      <c r="O442" s="21" t="s">
        <v>29</v>
      </c>
      <c r="P442" s="21" t="s">
        <v>29</v>
      </c>
      <c r="Q442" s="21" t="s">
        <v>940</v>
      </c>
      <c r="R442" s="21">
        <v>1.0</v>
      </c>
      <c r="S442" s="21">
        <v>40.0</v>
      </c>
      <c r="T442" s="24">
        <f t="shared" si="1"/>
        <v>4375</v>
      </c>
      <c r="U442" s="24">
        <f t="shared" si="2"/>
        <v>56130.8651</v>
      </c>
      <c r="V442" s="24">
        <f>VLOOKUP(D442,tmp.leaf.masses.C.only!$B$1:$H$178,7,FALSE)</f>
        <v>0.02728</v>
      </c>
      <c r="W442" s="24">
        <f t="shared" si="3"/>
        <v>4.749201736</v>
      </c>
    </row>
    <row r="443">
      <c r="A443" s="21">
        <v>435.0</v>
      </c>
      <c r="B443" s="22">
        <v>41798.0</v>
      </c>
      <c r="C443" s="24"/>
      <c r="D443" s="21">
        <v>220.0</v>
      </c>
      <c r="E443" s="21" t="s">
        <v>28</v>
      </c>
      <c r="F443" s="23" t="s">
        <v>798</v>
      </c>
      <c r="G443" s="21">
        <v>101.0</v>
      </c>
      <c r="H443" s="21">
        <v>-3.0</v>
      </c>
      <c r="I443" s="21" t="s">
        <v>1087</v>
      </c>
      <c r="J443" s="21" t="s">
        <v>409</v>
      </c>
      <c r="K443" s="21" t="s">
        <v>948</v>
      </c>
      <c r="L443" s="21" t="s">
        <v>411</v>
      </c>
      <c r="M443" s="21">
        <v>1.0</v>
      </c>
      <c r="N443" s="21" t="s">
        <v>29</v>
      </c>
      <c r="O443" s="21" t="s">
        <v>29</v>
      </c>
      <c r="P443" s="21" t="s">
        <v>29</v>
      </c>
      <c r="Q443" s="21" t="s">
        <v>1661</v>
      </c>
      <c r="R443" s="21">
        <v>1.0</v>
      </c>
      <c r="S443" s="21">
        <v>40.0</v>
      </c>
      <c r="T443" s="24">
        <f t="shared" si="1"/>
        <v>883750</v>
      </c>
      <c r="U443" s="24">
        <f t="shared" si="2"/>
        <v>11338434.75</v>
      </c>
      <c r="V443" s="24">
        <f>VLOOKUP(D443,tmp.leaf.masses.C.only!$B$1:$H$178,7,FALSE)</f>
        <v>0.02728</v>
      </c>
      <c r="W443" s="24">
        <f t="shared" si="3"/>
        <v>7.054553105</v>
      </c>
    </row>
    <row r="444">
      <c r="A444" s="21">
        <v>436.0</v>
      </c>
      <c r="B444" s="22">
        <v>41798.0</v>
      </c>
      <c r="C444" s="24"/>
      <c r="D444" s="21">
        <v>221.0</v>
      </c>
      <c r="E444" s="21" t="s">
        <v>396</v>
      </c>
      <c r="F444" s="23" t="s">
        <v>799</v>
      </c>
      <c r="G444" s="21">
        <v>5.0</v>
      </c>
      <c r="H444" s="21">
        <v>0.0</v>
      </c>
      <c r="I444" s="21" t="s">
        <v>957</v>
      </c>
      <c r="J444" s="21" t="s">
        <v>455</v>
      </c>
      <c r="K444" s="21" t="s">
        <v>948</v>
      </c>
      <c r="L444" s="21" t="s">
        <v>411</v>
      </c>
      <c r="M444" s="21">
        <v>3.0</v>
      </c>
      <c r="N444" s="21" t="s">
        <v>29</v>
      </c>
      <c r="O444" s="21" t="s">
        <v>29</v>
      </c>
      <c r="P444" s="21" t="s">
        <v>29</v>
      </c>
      <c r="Q444" s="21" t="s">
        <v>940</v>
      </c>
      <c r="R444" s="21">
        <v>1.0</v>
      </c>
      <c r="S444" s="21">
        <v>40.0</v>
      </c>
      <c r="T444" s="24">
        <f t="shared" si="1"/>
        <v>43.75</v>
      </c>
      <c r="U444" s="24">
        <f t="shared" si="2"/>
        <v>1093.75</v>
      </c>
      <c r="V444" s="24">
        <f>VLOOKUP(D444,tmp.leaf.masses.C.only!$B$1:$H$178,7,FALSE)</f>
        <v>0.014</v>
      </c>
      <c r="W444" s="24">
        <f t="shared" si="3"/>
        <v>3.038918066</v>
      </c>
    </row>
    <row r="445">
      <c r="A445" s="21">
        <v>437.0</v>
      </c>
      <c r="B445" s="22">
        <v>41798.0</v>
      </c>
      <c r="C445" s="24"/>
      <c r="D445" s="21">
        <v>221.0</v>
      </c>
      <c r="E445" s="21" t="s">
        <v>402</v>
      </c>
      <c r="F445" s="23" t="s">
        <v>800</v>
      </c>
      <c r="G445" s="21">
        <v>4.0</v>
      </c>
      <c r="H445" s="21">
        <v>0.0</v>
      </c>
      <c r="I445" s="21" t="s">
        <v>1629</v>
      </c>
      <c r="J445" s="21" t="s">
        <v>455</v>
      </c>
      <c r="K445" s="21" t="s">
        <v>948</v>
      </c>
      <c r="L445" s="21" t="s">
        <v>400</v>
      </c>
      <c r="M445" s="21">
        <v>3.0</v>
      </c>
      <c r="N445" s="21" t="s">
        <v>29</v>
      </c>
      <c r="O445" s="21" t="s">
        <v>29</v>
      </c>
      <c r="P445" s="21" t="s">
        <v>29</v>
      </c>
      <c r="Q445" s="21" t="s">
        <v>940</v>
      </c>
      <c r="R445" s="21">
        <v>1.0</v>
      </c>
      <c r="S445" s="21">
        <v>40.0</v>
      </c>
      <c r="T445" s="24">
        <f t="shared" si="1"/>
        <v>35</v>
      </c>
      <c r="U445" s="24">
        <f t="shared" si="2"/>
        <v>875</v>
      </c>
      <c r="V445" s="24">
        <f>VLOOKUP(D445,tmp.leaf.masses.C.only!$B$1:$H$178,7,FALSE)</f>
        <v>0.014</v>
      </c>
      <c r="W445" s="24">
        <f t="shared" si="3"/>
        <v>2.942008053</v>
      </c>
    </row>
    <row r="446">
      <c r="A446" s="21">
        <v>438.0</v>
      </c>
      <c r="B446" s="22">
        <v>41798.0</v>
      </c>
      <c r="C446" s="24"/>
      <c r="D446" s="21">
        <v>222.0</v>
      </c>
      <c r="E446" s="21" t="s">
        <v>396</v>
      </c>
      <c r="F446" s="23" t="s">
        <v>801</v>
      </c>
      <c r="G446" s="21">
        <v>102.0</v>
      </c>
      <c r="H446" s="21">
        <v>0.0</v>
      </c>
      <c r="I446" s="21" t="s">
        <v>957</v>
      </c>
      <c r="J446" s="21" t="s">
        <v>455</v>
      </c>
      <c r="K446" s="21" t="s">
        <v>948</v>
      </c>
      <c r="L446" s="21" t="s">
        <v>411</v>
      </c>
      <c r="M446" s="21">
        <v>3.0</v>
      </c>
      <c r="N446" s="21" t="s">
        <v>29</v>
      </c>
      <c r="O446" s="21" t="s">
        <v>29</v>
      </c>
      <c r="P446" s="21" t="s">
        <v>29</v>
      </c>
      <c r="Q446" s="21" t="s">
        <v>940</v>
      </c>
      <c r="R446" s="21">
        <v>1.0</v>
      </c>
      <c r="S446" s="21">
        <v>40.0</v>
      </c>
      <c r="T446" s="24">
        <f t="shared" si="1"/>
        <v>892.5</v>
      </c>
      <c r="U446" s="24">
        <f t="shared" si="2"/>
        <v>13031.91489</v>
      </c>
      <c r="V446" s="24">
        <f>VLOOKUP(D446,tmp.leaf.masses.C.only!$B$1:$H$178,7,FALSE)</f>
        <v>0.02397</v>
      </c>
      <c r="W446" s="24">
        <f t="shared" si="3"/>
        <v>4.115008235</v>
      </c>
    </row>
    <row r="447">
      <c r="A447" s="21">
        <v>439.0</v>
      </c>
      <c r="B447" s="22">
        <v>41798.0</v>
      </c>
      <c r="C447" s="24"/>
      <c r="D447" s="21">
        <v>222.0</v>
      </c>
      <c r="E447" s="21" t="s">
        <v>402</v>
      </c>
      <c r="F447" s="23" t="s">
        <v>802</v>
      </c>
      <c r="G447" s="21">
        <v>33.0</v>
      </c>
      <c r="H447" s="21">
        <v>0.0</v>
      </c>
      <c r="I447" s="43" t="s">
        <v>616</v>
      </c>
      <c r="J447" s="21" t="s">
        <v>455</v>
      </c>
      <c r="K447" s="21" t="s">
        <v>948</v>
      </c>
      <c r="L447" s="21" t="s">
        <v>411</v>
      </c>
      <c r="M447" s="21">
        <v>2.0</v>
      </c>
      <c r="N447" s="21" t="s">
        <v>29</v>
      </c>
      <c r="O447" s="21" t="s">
        <v>29</v>
      </c>
      <c r="P447" s="21" t="s">
        <v>29</v>
      </c>
      <c r="Q447" s="21" t="s">
        <v>940</v>
      </c>
      <c r="R447" s="21">
        <v>1.0</v>
      </c>
      <c r="S447" s="21">
        <v>40.0</v>
      </c>
      <c r="T447" s="24">
        <f t="shared" si="1"/>
        <v>288.75</v>
      </c>
      <c r="U447" s="24">
        <f t="shared" si="2"/>
        <v>4216.20776</v>
      </c>
      <c r="V447" s="24">
        <f>VLOOKUP(D447,tmp.leaf.masses.C.only!$B$1:$H$178,7,FALSE)</f>
        <v>0.02397</v>
      </c>
      <c r="W447" s="24">
        <f t="shared" si="3"/>
        <v>3.624922003</v>
      </c>
    </row>
    <row r="448">
      <c r="A448" s="21">
        <v>440.0</v>
      </c>
      <c r="B448" s="22">
        <v>41798.0</v>
      </c>
      <c r="C448" s="24"/>
      <c r="D448" s="21">
        <v>222.0</v>
      </c>
      <c r="E448" s="21" t="s">
        <v>28</v>
      </c>
      <c r="F448" s="23" t="s">
        <v>803</v>
      </c>
      <c r="G448" s="21">
        <v>43.0</v>
      </c>
      <c r="H448" s="21">
        <v>0.0</v>
      </c>
      <c r="I448" s="21" t="s">
        <v>1016</v>
      </c>
      <c r="J448" s="21" t="s">
        <v>455</v>
      </c>
      <c r="K448" s="21" t="s">
        <v>948</v>
      </c>
      <c r="L448" s="21" t="s">
        <v>411</v>
      </c>
      <c r="M448" s="21">
        <v>3.0</v>
      </c>
      <c r="N448" s="21" t="s">
        <v>29</v>
      </c>
      <c r="O448" s="21" t="s">
        <v>29</v>
      </c>
      <c r="P448" s="21" t="s">
        <v>29</v>
      </c>
      <c r="Q448" s="21" t="s">
        <v>940</v>
      </c>
      <c r="R448" s="21">
        <v>1.0</v>
      </c>
      <c r="S448" s="21">
        <v>40.0</v>
      </c>
      <c r="T448" s="24">
        <f t="shared" si="1"/>
        <v>376.25</v>
      </c>
      <c r="U448" s="24">
        <f t="shared" si="2"/>
        <v>5493.846475</v>
      </c>
      <c r="V448" s="24">
        <f>VLOOKUP(D448,tmp.leaf.masses.C.only!$B$1:$H$178,7,FALSE)</f>
        <v>0.02397</v>
      </c>
      <c r="W448" s="24">
        <f t="shared" si="3"/>
        <v>3.739876519</v>
      </c>
    </row>
    <row r="449">
      <c r="A449" s="21">
        <v>441.0</v>
      </c>
      <c r="B449" s="22">
        <v>41798.0</v>
      </c>
      <c r="C449" s="24"/>
      <c r="D449" s="21">
        <v>222.0</v>
      </c>
      <c r="E449" s="21" t="s">
        <v>113</v>
      </c>
      <c r="F449" s="23" t="s">
        <v>804</v>
      </c>
      <c r="G449" s="21">
        <v>11.0</v>
      </c>
      <c r="H449" s="21">
        <v>-1.0</v>
      </c>
      <c r="I449" s="21" t="s">
        <v>1087</v>
      </c>
      <c r="J449" s="21" t="s">
        <v>409</v>
      </c>
      <c r="K449" s="21" t="s">
        <v>948</v>
      </c>
      <c r="L449" s="21" t="s">
        <v>411</v>
      </c>
      <c r="M449" s="21">
        <v>1.0</v>
      </c>
      <c r="N449" s="21" t="s">
        <v>29</v>
      </c>
      <c r="O449" s="21" t="s">
        <v>29</v>
      </c>
      <c r="P449" s="21" t="s">
        <v>29</v>
      </c>
      <c r="Q449" s="21" t="s">
        <v>940</v>
      </c>
      <c r="R449" s="21">
        <v>1.0</v>
      </c>
      <c r="S449" s="21">
        <v>40.0</v>
      </c>
      <c r="T449" s="24">
        <f t="shared" si="1"/>
        <v>962.5</v>
      </c>
      <c r="U449" s="24">
        <f t="shared" si="2"/>
        <v>14054.02587</v>
      </c>
      <c r="V449" s="24">
        <f>VLOOKUP(D449,tmp.leaf.masses.C.only!$B$1:$H$178,7,FALSE)</f>
        <v>0.02397</v>
      </c>
      <c r="W449" s="24">
        <f t="shared" si="3"/>
        <v>4.147800748</v>
      </c>
    </row>
    <row r="450">
      <c r="A450" s="21">
        <v>442.0</v>
      </c>
      <c r="B450" s="22">
        <v>41798.0</v>
      </c>
      <c r="C450" s="24"/>
      <c r="D450" s="21">
        <v>224.0</v>
      </c>
      <c r="E450" s="21" t="s">
        <v>396</v>
      </c>
      <c r="F450" s="23" t="s">
        <v>805</v>
      </c>
      <c r="G450" s="21">
        <v>3.0</v>
      </c>
      <c r="H450" s="21">
        <v>0.0</v>
      </c>
      <c r="I450" s="21" t="s">
        <v>957</v>
      </c>
      <c r="J450" s="21" t="s">
        <v>455</v>
      </c>
      <c r="K450" s="21" t="s">
        <v>948</v>
      </c>
      <c r="L450" s="21" t="s">
        <v>411</v>
      </c>
      <c r="M450" s="21">
        <v>3.0</v>
      </c>
      <c r="N450" s="21" t="s">
        <v>29</v>
      </c>
      <c r="O450" s="21" t="s">
        <v>29</v>
      </c>
      <c r="P450" s="21" t="s">
        <v>29</v>
      </c>
      <c r="Q450" s="21" t="s">
        <v>940</v>
      </c>
      <c r="R450" s="21">
        <v>1.0</v>
      </c>
      <c r="S450" s="21">
        <v>40.0</v>
      </c>
      <c r="T450" s="24">
        <f t="shared" si="1"/>
        <v>26.25</v>
      </c>
      <c r="U450" s="24">
        <f t="shared" si="2"/>
        <v>533.5365854</v>
      </c>
      <c r="V450" s="24">
        <f>VLOOKUP(D450,tmp.leaf.masses.C.only!$B$1:$H$178,7,FALSE)</f>
        <v>0.01722</v>
      </c>
      <c r="W450" s="24">
        <f t="shared" si="3"/>
        <v>2.727164205</v>
      </c>
    </row>
    <row r="451">
      <c r="A451" s="21">
        <v>443.0</v>
      </c>
      <c r="B451" s="22">
        <v>41798.0</v>
      </c>
      <c r="C451" s="24"/>
      <c r="D451" s="21">
        <v>224.0</v>
      </c>
      <c r="E451" s="21" t="s">
        <v>402</v>
      </c>
      <c r="F451" s="23" t="s">
        <v>806</v>
      </c>
      <c r="G451" s="21">
        <v>5.0</v>
      </c>
      <c r="H451" s="21">
        <v>0.0</v>
      </c>
      <c r="I451" s="21" t="s">
        <v>954</v>
      </c>
      <c r="J451" s="21" t="s">
        <v>455</v>
      </c>
      <c r="K451" s="21" t="s">
        <v>948</v>
      </c>
      <c r="L451" s="21" t="s">
        <v>411</v>
      </c>
      <c r="M451" s="21">
        <v>3.0</v>
      </c>
      <c r="N451" s="21" t="s">
        <v>29</v>
      </c>
      <c r="O451" s="21" t="s">
        <v>29</v>
      </c>
      <c r="P451" s="21" t="s">
        <v>29</v>
      </c>
      <c r="Q451" s="21" t="s">
        <v>940</v>
      </c>
      <c r="R451" s="21">
        <v>1.0</v>
      </c>
      <c r="S451" s="21">
        <v>40.0</v>
      </c>
      <c r="T451" s="24">
        <f t="shared" si="1"/>
        <v>43.75</v>
      </c>
      <c r="U451" s="24">
        <f t="shared" si="2"/>
        <v>889.2276423</v>
      </c>
      <c r="V451" s="24">
        <f>VLOOKUP(D451,tmp.leaf.masses.C.only!$B$1:$H$178,7,FALSE)</f>
        <v>0.01722</v>
      </c>
      <c r="W451" s="24">
        <f t="shared" si="3"/>
        <v>2.949012955</v>
      </c>
    </row>
    <row r="452">
      <c r="A452" s="21">
        <v>444.0</v>
      </c>
      <c r="B452" s="22">
        <v>41798.0</v>
      </c>
      <c r="C452" s="24"/>
      <c r="D452" s="21">
        <v>224.0</v>
      </c>
      <c r="E452" s="21" t="s">
        <v>28</v>
      </c>
      <c r="F452" s="23" t="s">
        <v>807</v>
      </c>
      <c r="G452" s="21">
        <v>4.0</v>
      </c>
      <c r="H452" s="21">
        <v>0.0</v>
      </c>
      <c r="I452" s="21" t="s">
        <v>1016</v>
      </c>
      <c r="J452" s="21" t="s">
        <v>455</v>
      </c>
      <c r="K452" s="21" t="s">
        <v>948</v>
      </c>
      <c r="L452" s="21" t="s">
        <v>411</v>
      </c>
      <c r="M452" s="21">
        <v>3.0</v>
      </c>
      <c r="N452" s="21" t="s">
        <v>29</v>
      </c>
      <c r="O452" s="21" t="s">
        <v>29</v>
      </c>
      <c r="P452" s="21" t="s">
        <v>29</v>
      </c>
      <c r="Q452" s="21" t="s">
        <v>940</v>
      </c>
      <c r="R452" s="21">
        <v>1.0</v>
      </c>
      <c r="S452" s="21">
        <v>40.0</v>
      </c>
      <c r="T452" s="24">
        <f t="shared" si="1"/>
        <v>35</v>
      </c>
      <c r="U452" s="24">
        <f t="shared" si="2"/>
        <v>711.3821138</v>
      </c>
      <c r="V452" s="24">
        <f>VLOOKUP(D452,tmp.leaf.masses.C.only!$B$1:$H$178,7,FALSE)</f>
        <v>0.01722</v>
      </c>
      <c r="W452" s="24">
        <f t="shared" si="3"/>
        <v>2.852102942</v>
      </c>
    </row>
    <row r="453">
      <c r="A453" s="21">
        <v>445.0</v>
      </c>
      <c r="B453" s="22">
        <v>41798.0</v>
      </c>
      <c r="C453" s="24"/>
      <c r="D453" s="21">
        <v>224.0</v>
      </c>
      <c r="E453" s="21" t="s">
        <v>113</v>
      </c>
      <c r="F453" s="23" t="s">
        <v>808</v>
      </c>
      <c r="G453" s="21">
        <v>18.0</v>
      </c>
      <c r="H453" s="21">
        <v>0.0</v>
      </c>
      <c r="I453" s="21" t="s">
        <v>943</v>
      </c>
      <c r="J453" s="21" t="s">
        <v>23</v>
      </c>
      <c r="K453" s="21" t="s">
        <v>948</v>
      </c>
      <c r="L453" s="21" t="s">
        <v>411</v>
      </c>
      <c r="M453" s="21">
        <v>2.0</v>
      </c>
      <c r="N453" s="21" t="s">
        <v>29</v>
      </c>
      <c r="O453" s="21" t="s">
        <v>29</v>
      </c>
      <c r="P453" s="21" t="s">
        <v>36</v>
      </c>
      <c r="Q453" s="43" t="s">
        <v>1662</v>
      </c>
      <c r="R453" s="21">
        <v>1.0</v>
      </c>
      <c r="S453" s="21">
        <v>40.0</v>
      </c>
      <c r="T453" s="24">
        <f t="shared" si="1"/>
        <v>157.5</v>
      </c>
      <c r="U453" s="24">
        <f t="shared" si="2"/>
        <v>3201.219512</v>
      </c>
      <c r="V453" s="24">
        <f>VLOOKUP(D453,tmp.leaf.masses.C.only!$B$1:$H$178,7,FALSE)</f>
        <v>0.01722</v>
      </c>
      <c r="W453" s="24">
        <f t="shared" si="3"/>
        <v>3.505315455</v>
      </c>
    </row>
    <row r="454">
      <c r="A454" s="21">
        <v>446.0</v>
      </c>
      <c r="B454" s="22">
        <v>41798.0</v>
      </c>
      <c r="C454" s="24"/>
      <c r="D454" s="21">
        <v>227.0</v>
      </c>
      <c r="E454" s="21" t="s">
        <v>396</v>
      </c>
      <c r="F454" s="23" t="s">
        <v>810</v>
      </c>
      <c r="G454" s="21">
        <v>124.0</v>
      </c>
      <c r="H454" s="21">
        <v>-3.0</v>
      </c>
      <c r="I454" s="21" t="s">
        <v>398</v>
      </c>
      <c r="J454" s="21" t="s">
        <v>23</v>
      </c>
      <c r="K454" s="21" t="s">
        <v>1002</v>
      </c>
      <c r="L454" s="21" t="s">
        <v>400</v>
      </c>
      <c r="M454" s="21">
        <v>3.0</v>
      </c>
      <c r="N454" s="21" t="s">
        <v>29</v>
      </c>
      <c r="O454" s="21" t="s">
        <v>29</v>
      </c>
      <c r="P454" s="21" t="s">
        <v>29</v>
      </c>
      <c r="Q454" s="21" t="s">
        <v>940</v>
      </c>
      <c r="R454" s="21">
        <v>1.0</v>
      </c>
      <c r="S454" s="21">
        <v>40.0</v>
      </c>
      <c r="T454" s="24">
        <f t="shared" si="1"/>
        <v>1085000</v>
      </c>
      <c r="U454" s="24">
        <f t="shared" si="2"/>
        <v>19871794.87</v>
      </c>
      <c r="V454" s="24">
        <f>VLOOKUP(D454,tmp.leaf.masses.C.only!$B$1:$H$178,7,FALSE)</f>
        <v>0.01911</v>
      </c>
      <c r="W454" s="24">
        <f t="shared" si="3"/>
        <v>7.298237095</v>
      </c>
    </row>
    <row r="455">
      <c r="A455" s="21">
        <v>447.0</v>
      </c>
      <c r="B455" s="22">
        <v>41798.0</v>
      </c>
      <c r="C455" s="24"/>
      <c r="D455" s="21">
        <v>227.0</v>
      </c>
      <c r="E455" s="21" t="s">
        <v>402</v>
      </c>
      <c r="F455" s="23" t="s">
        <v>811</v>
      </c>
      <c r="G455" s="21">
        <v>564.0</v>
      </c>
      <c r="H455" s="21">
        <v>-3.0</v>
      </c>
      <c r="I455" s="21" t="s">
        <v>1087</v>
      </c>
      <c r="J455" s="21" t="s">
        <v>409</v>
      </c>
      <c r="K455" s="21" t="s">
        <v>948</v>
      </c>
      <c r="L455" s="21" t="s">
        <v>411</v>
      </c>
      <c r="M455" s="21">
        <v>1.0</v>
      </c>
      <c r="N455" s="21" t="s">
        <v>29</v>
      </c>
      <c r="O455" s="21" t="s">
        <v>29</v>
      </c>
      <c r="P455" s="21" t="s">
        <v>29</v>
      </c>
      <c r="Q455" s="21" t="s">
        <v>940</v>
      </c>
      <c r="R455" s="21">
        <v>1.0</v>
      </c>
      <c r="S455" s="21">
        <v>40.0</v>
      </c>
      <c r="T455" s="24">
        <f t="shared" si="1"/>
        <v>4935000</v>
      </c>
      <c r="U455" s="24">
        <f t="shared" si="2"/>
        <v>90384615.38</v>
      </c>
      <c r="V455" s="24">
        <f>VLOOKUP(D455,tmp.leaf.masses.C.only!$B$1:$H$178,7,FALSE)</f>
        <v>0.01911</v>
      </c>
      <c r="W455" s="24">
        <f t="shared" si="3"/>
        <v>7.956094514</v>
      </c>
    </row>
    <row r="456">
      <c r="A456" s="21">
        <v>448.0</v>
      </c>
      <c r="B456" s="22">
        <v>41798.0</v>
      </c>
      <c r="C456" s="24"/>
      <c r="D456" s="21">
        <v>227.0</v>
      </c>
      <c r="E456" s="21" t="s">
        <v>28</v>
      </c>
      <c r="F456" s="23" t="s">
        <v>812</v>
      </c>
      <c r="G456" s="21">
        <v>18.0</v>
      </c>
      <c r="H456" s="21">
        <v>-3.0</v>
      </c>
      <c r="I456" s="21" t="s">
        <v>962</v>
      </c>
      <c r="J456" s="21" t="s">
        <v>23</v>
      </c>
      <c r="K456" s="21" t="s">
        <v>948</v>
      </c>
      <c r="L456" s="21" t="s">
        <v>411</v>
      </c>
      <c r="M456" s="21">
        <v>2.0</v>
      </c>
      <c r="N456" s="21" t="s">
        <v>29</v>
      </c>
      <c r="O456" s="21" t="s">
        <v>29</v>
      </c>
      <c r="P456" s="21" t="s">
        <v>29</v>
      </c>
      <c r="Q456" s="21" t="s">
        <v>940</v>
      </c>
      <c r="R456" s="21">
        <v>1.0</v>
      </c>
      <c r="S456" s="21">
        <v>40.0</v>
      </c>
      <c r="T456" s="24">
        <f t="shared" si="1"/>
        <v>157500</v>
      </c>
      <c r="U456" s="24">
        <f t="shared" si="2"/>
        <v>2884615.385</v>
      </c>
      <c r="V456" s="24">
        <f>VLOOKUP(D456,tmp.leaf.masses.C.only!$B$1:$H$178,7,FALSE)</f>
        <v>0.01911</v>
      </c>
      <c r="W456" s="24">
        <f t="shared" si="3"/>
        <v>6.460087915</v>
      </c>
    </row>
    <row r="457">
      <c r="A457" s="21">
        <v>449.0</v>
      </c>
      <c r="B457" s="22">
        <v>41798.0</v>
      </c>
      <c r="C457" s="24"/>
      <c r="D457" s="21">
        <v>227.0</v>
      </c>
      <c r="E457" s="21" t="s">
        <v>113</v>
      </c>
      <c r="F457" s="23" t="s">
        <v>813</v>
      </c>
      <c r="G457" s="21">
        <v>20.0</v>
      </c>
      <c r="H457" s="21">
        <v>-2.0</v>
      </c>
      <c r="I457" s="21" t="s">
        <v>398</v>
      </c>
      <c r="J457" s="21" t="s">
        <v>915</v>
      </c>
      <c r="K457" s="21" t="s">
        <v>948</v>
      </c>
      <c r="L457" s="21" t="s">
        <v>411</v>
      </c>
      <c r="M457" s="21">
        <v>3.0</v>
      </c>
      <c r="N457" s="21" t="s">
        <v>36</v>
      </c>
      <c r="O457" s="21" t="s">
        <v>29</v>
      </c>
      <c r="P457" s="21" t="s">
        <v>36</v>
      </c>
      <c r="Q457" s="21" t="s">
        <v>940</v>
      </c>
      <c r="R457" s="21">
        <v>1.0</v>
      </c>
      <c r="S457" s="21">
        <v>40.0</v>
      </c>
      <c r="T457" s="24">
        <f t="shared" si="1"/>
        <v>17500</v>
      </c>
      <c r="U457" s="24">
        <f t="shared" si="2"/>
        <v>320512.8205</v>
      </c>
      <c r="V457" s="24">
        <f>VLOOKUP(D457,tmp.leaf.masses.C.only!$B$1:$H$178,7,FALSE)</f>
        <v>0.01911</v>
      </c>
      <c r="W457" s="24">
        <f t="shared" si="3"/>
        <v>5.505845406</v>
      </c>
    </row>
    <row r="458">
      <c r="A458" s="21">
        <v>450.0</v>
      </c>
      <c r="B458" s="22">
        <v>41798.0</v>
      </c>
      <c r="C458" s="24"/>
      <c r="D458" s="21">
        <v>227.0</v>
      </c>
      <c r="E458" s="21" t="s">
        <v>607</v>
      </c>
      <c r="F458" s="23" t="s">
        <v>814</v>
      </c>
      <c r="G458" s="21">
        <v>14.0</v>
      </c>
      <c r="H458" s="21">
        <v>-3.0</v>
      </c>
      <c r="I458" s="21" t="s">
        <v>398</v>
      </c>
      <c r="J458" s="21" t="s">
        <v>23</v>
      </c>
      <c r="K458" s="21" t="s">
        <v>1002</v>
      </c>
      <c r="L458" s="21" t="s">
        <v>400</v>
      </c>
      <c r="M458" s="21">
        <v>2.0</v>
      </c>
      <c r="N458" s="21" t="s">
        <v>29</v>
      </c>
      <c r="O458" s="21" t="s">
        <v>29</v>
      </c>
      <c r="P458" s="21" t="s">
        <v>29</v>
      </c>
      <c r="Q458" s="21" t="s">
        <v>940</v>
      </c>
      <c r="R458" s="21">
        <v>1.0</v>
      </c>
      <c r="S458" s="21">
        <v>40.0</v>
      </c>
      <c r="T458" s="24">
        <f t="shared" si="1"/>
        <v>122500</v>
      </c>
      <c r="U458" s="24">
        <f t="shared" si="2"/>
        <v>2243589.744</v>
      </c>
      <c r="V458" s="24">
        <f>VLOOKUP(D458,tmp.leaf.masses.C.only!$B$1:$H$178,7,FALSE)</f>
        <v>0.01911</v>
      </c>
      <c r="W458" s="24">
        <f t="shared" si="3"/>
        <v>6.350943446</v>
      </c>
    </row>
    <row r="459">
      <c r="A459" s="21">
        <v>461.0</v>
      </c>
      <c r="B459" s="22">
        <v>41799.0</v>
      </c>
      <c r="C459" s="24"/>
      <c r="D459" s="21">
        <v>231.0</v>
      </c>
      <c r="E459" s="21" t="s">
        <v>396</v>
      </c>
      <c r="F459" s="23" t="s">
        <v>815</v>
      </c>
      <c r="G459" s="21">
        <v>14.0</v>
      </c>
      <c r="H459" s="21">
        <v>0.0</v>
      </c>
      <c r="I459" s="21" t="s">
        <v>957</v>
      </c>
      <c r="J459" s="21" t="s">
        <v>915</v>
      </c>
      <c r="K459" s="21" t="s">
        <v>1002</v>
      </c>
      <c r="L459" s="21" t="s">
        <v>400</v>
      </c>
      <c r="M459" s="21">
        <v>2.0</v>
      </c>
      <c r="N459" s="21" t="s">
        <v>36</v>
      </c>
      <c r="O459" s="21" t="s">
        <v>29</v>
      </c>
      <c r="P459" s="21" t="s">
        <v>29</v>
      </c>
      <c r="Q459" s="21" t="s">
        <v>940</v>
      </c>
      <c r="R459" s="21">
        <v>1.0</v>
      </c>
      <c r="S459" s="21">
        <v>40.0</v>
      </c>
      <c r="T459" s="24">
        <f t="shared" si="1"/>
        <v>122.5</v>
      </c>
      <c r="U459" s="24">
        <f t="shared" si="2"/>
        <v>1043.695229</v>
      </c>
      <c r="V459" s="24">
        <f>VLOOKUP(D459,tmp.leaf.masses.C.only!$B$1:$H$178,7,FALSE)</f>
        <v>0.04108</v>
      </c>
      <c r="W459" s="24">
        <f t="shared" si="3"/>
        <v>3.018573698</v>
      </c>
    </row>
    <row r="460">
      <c r="A460" s="21">
        <v>462.0</v>
      </c>
      <c r="B460" s="22">
        <v>41799.0</v>
      </c>
      <c r="C460" s="24"/>
      <c r="D460" s="21">
        <v>231.0</v>
      </c>
      <c r="E460" s="21" t="s">
        <v>402</v>
      </c>
      <c r="F460" s="23" t="s">
        <v>816</v>
      </c>
      <c r="G460" s="21">
        <v>34.0</v>
      </c>
      <c r="H460" s="21">
        <v>-1.0</v>
      </c>
      <c r="I460" s="21" t="s">
        <v>1654</v>
      </c>
      <c r="J460" s="21" t="s">
        <v>23</v>
      </c>
      <c r="K460" s="21" t="s">
        <v>948</v>
      </c>
      <c r="L460" s="21" t="s">
        <v>411</v>
      </c>
      <c r="M460" s="21">
        <v>2.0</v>
      </c>
      <c r="N460" s="21" t="s">
        <v>29</v>
      </c>
      <c r="O460" s="21" t="s">
        <v>29</v>
      </c>
      <c r="P460" s="21" t="s">
        <v>36</v>
      </c>
      <c r="Q460" s="21" t="s">
        <v>1663</v>
      </c>
      <c r="R460" s="21">
        <v>1.0</v>
      </c>
      <c r="S460" s="21">
        <v>40.0</v>
      </c>
      <c r="T460" s="24">
        <f t="shared" si="1"/>
        <v>2975</v>
      </c>
      <c r="U460" s="24">
        <f t="shared" si="2"/>
        <v>25346.88413</v>
      </c>
      <c r="V460" s="24">
        <f>VLOOKUP(D460,tmp.leaf.masses.C.only!$B$1:$H$178,7,FALSE)</f>
        <v>0.04108</v>
      </c>
      <c r="W460" s="24">
        <f t="shared" si="3"/>
        <v>4.403924579</v>
      </c>
    </row>
    <row r="461">
      <c r="A461" s="21">
        <v>463.0</v>
      </c>
      <c r="B461" s="22">
        <v>41799.0</v>
      </c>
      <c r="C461" s="24"/>
      <c r="D461" s="21">
        <v>231.0</v>
      </c>
      <c r="E461" s="21" t="s">
        <v>28</v>
      </c>
      <c r="F461" s="23" t="s">
        <v>817</v>
      </c>
      <c r="G461" s="21">
        <v>8.0</v>
      </c>
      <c r="H461" s="21">
        <v>-1.0</v>
      </c>
      <c r="I461" s="21" t="s">
        <v>962</v>
      </c>
      <c r="J461" s="21" t="s">
        <v>23</v>
      </c>
      <c r="K461" s="21" t="s">
        <v>948</v>
      </c>
      <c r="L461" s="21" t="s">
        <v>411</v>
      </c>
      <c r="M461" s="21">
        <v>2.0</v>
      </c>
      <c r="N461" s="21" t="s">
        <v>29</v>
      </c>
      <c r="O461" s="21" t="s">
        <v>29</v>
      </c>
      <c r="P461" s="21" t="s">
        <v>29</v>
      </c>
      <c r="Q461" s="21" t="s">
        <v>940</v>
      </c>
      <c r="R461" s="21">
        <v>1.0</v>
      </c>
      <c r="S461" s="21">
        <v>40.0</v>
      </c>
      <c r="T461" s="24">
        <f t="shared" si="1"/>
        <v>700</v>
      </c>
      <c r="U461" s="24">
        <f t="shared" si="2"/>
        <v>5963.972736</v>
      </c>
      <c r="V461" s="24">
        <f>VLOOKUP(D461,tmp.leaf.masses.C.only!$B$1:$H$178,7,FALSE)</f>
        <v>0.04108</v>
      </c>
      <c r="W461" s="24">
        <f t="shared" si="3"/>
        <v>3.775535649</v>
      </c>
    </row>
    <row r="462">
      <c r="A462" s="21">
        <v>464.0</v>
      </c>
      <c r="B462" s="22">
        <v>41799.0</v>
      </c>
      <c r="C462" s="24"/>
      <c r="D462" s="21">
        <v>231.0</v>
      </c>
      <c r="E462" s="21" t="s">
        <v>113</v>
      </c>
      <c r="F462" s="23" t="s">
        <v>818</v>
      </c>
      <c r="G462" s="21">
        <v>24.0</v>
      </c>
      <c r="H462" s="21">
        <v>-1.0</v>
      </c>
      <c r="I462" s="21" t="s">
        <v>957</v>
      </c>
      <c r="J462" s="21" t="s">
        <v>455</v>
      </c>
      <c r="K462" s="21" t="s">
        <v>948</v>
      </c>
      <c r="L462" s="21" t="s">
        <v>411</v>
      </c>
      <c r="M462" s="21">
        <v>3.0</v>
      </c>
      <c r="N462" s="21" t="s">
        <v>29</v>
      </c>
      <c r="O462" s="21" t="s">
        <v>29</v>
      </c>
      <c r="P462" s="21" t="s">
        <v>29</v>
      </c>
      <c r="Q462" s="21" t="s">
        <v>940</v>
      </c>
      <c r="R462" s="21">
        <v>1.0</v>
      </c>
      <c r="S462" s="21">
        <v>40.0</v>
      </c>
      <c r="T462" s="24">
        <f t="shared" si="1"/>
        <v>2100</v>
      </c>
      <c r="U462" s="24">
        <f t="shared" si="2"/>
        <v>17891.91821</v>
      </c>
      <c r="V462" s="24">
        <f>VLOOKUP(D462,tmp.leaf.masses.C.only!$B$1:$H$178,7,FALSE)</f>
        <v>0.04108</v>
      </c>
      <c r="W462" s="24">
        <f t="shared" si="3"/>
        <v>4.252656904</v>
      </c>
    </row>
    <row r="463">
      <c r="A463" s="21">
        <v>465.0</v>
      </c>
      <c r="B463" s="22">
        <v>41799.0</v>
      </c>
      <c r="C463" s="24"/>
      <c r="D463" s="21">
        <v>231.0</v>
      </c>
      <c r="E463" s="21" t="s">
        <v>607</v>
      </c>
      <c r="F463" s="23" t="s">
        <v>819</v>
      </c>
      <c r="G463" s="21">
        <v>10.0</v>
      </c>
      <c r="H463" s="21">
        <v>0.0</v>
      </c>
      <c r="I463" s="21" t="s">
        <v>1016</v>
      </c>
      <c r="J463" s="21" t="s">
        <v>455</v>
      </c>
      <c r="K463" s="21" t="s">
        <v>948</v>
      </c>
      <c r="L463" s="21" t="s">
        <v>411</v>
      </c>
      <c r="M463" s="21">
        <v>3.0</v>
      </c>
      <c r="N463" s="21" t="s">
        <v>29</v>
      </c>
      <c r="O463" s="21" t="s">
        <v>29</v>
      </c>
      <c r="P463" s="21" t="s">
        <v>29</v>
      </c>
      <c r="Q463" s="21" t="s">
        <v>1639</v>
      </c>
      <c r="R463" s="21">
        <v>1.0</v>
      </c>
      <c r="S463" s="21">
        <v>40.0</v>
      </c>
      <c r="T463" s="24">
        <f t="shared" si="1"/>
        <v>87.5</v>
      </c>
      <c r="U463" s="24">
        <f t="shared" si="2"/>
        <v>745.496592</v>
      </c>
      <c r="V463" s="24">
        <f>VLOOKUP(D463,tmp.leaf.masses.C.only!$B$1:$H$178,7,FALSE)</f>
        <v>0.04108</v>
      </c>
      <c r="W463" s="24">
        <f t="shared" si="3"/>
        <v>2.872445662</v>
      </c>
    </row>
    <row r="464">
      <c r="A464" s="21">
        <v>483.0</v>
      </c>
      <c r="B464" s="22">
        <v>41799.0</v>
      </c>
      <c r="C464" s="24"/>
      <c r="D464" s="21">
        <v>232.0</v>
      </c>
      <c r="E464" s="21" t="s">
        <v>396</v>
      </c>
      <c r="F464" s="23" t="s">
        <v>821</v>
      </c>
      <c r="G464" s="21">
        <v>43.0</v>
      </c>
      <c r="H464" s="21">
        <v>-3.0</v>
      </c>
      <c r="I464" s="21" t="s">
        <v>398</v>
      </c>
      <c r="J464" s="21" t="s">
        <v>915</v>
      </c>
      <c r="K464" s="21" t="s">
        <v>1002</v>
      </c>
      <c r="L464" s="21" t="s">
        <v>400</v>
      </c>
      <c r="M464" s="21">
        <v>3.0</v>
      </c>
      <c r="N464" s="21" t="s">
        <v>36</v>
      </c>
      <c r="O464" s="21" t="s">
        <v>29</v>
      </c>
      <c r="P464" s="21" t="s">
        <v>29</v>
      </c>
      <c r="Q464" s="21" t="s">
        <v>940</v>
      </c>
      <c r="R464" s="21">
        <v>1.0</v>
      </c>
      <c r="S464" s="21">
        <v>40.0</v>
      </c>
      <c r="T464" s="24">
        <f t="shared" si="1"/>
        <v>376250</v>
      </c>
      <c r="U464" s="24">
        <f t="shared" si="2"/>
        <v>4877314.815</v>
      </c>
      <c r="V464" s="24">
        <f>VLOOKUP(D464,tmp.leaf.masses.C.only!$B$1:$H$178,7,FALSE)</f>
        <v>0.027</v>
      </c>
      <c r="W464" s="24">
        <f t="shared" si="3"/>
        <v>6.688180789</v>
      </c>
    </row>
    <row r="465">
      <c r="A465" s="21">
        <v>484.0</v>
      </c>
      <c r="B465" s="22">
        <v>41799.0</v>
      </c>
      <c r="C465" s="24"/>
      <c r="D465" s="21">
        <v>232.0</v>
      </c>
      <c r="E465" s="21" t="s">
        <v>402</v>
      </c>
      <c r="F465" s="23" t="s">
        <v>822</v>
      </c>
      <c r="G465" s="21">
        <v>14.0</v>
      </c>
      <c r="H465" s="21">
        <v>-3.0</v>
      </c>
      <c r="I465" s="21" t="s">
        <v>398</v>
      </c>
      <c r="J465" s="21" t="s">
        <v>23</v>
      </c>
      <c r="K465" s="21" t="s">
        <v>1002</v>
      </c>
      <c r="L465" s="21" t="s">
        <v>400</v>
      </c>
      <c r="M465" s="21">
        <v>2.0</v>
      </c>
      <c r="N465" s="21" t="s">
        <v>36</v>
      </c>
      <c r="O465" s="21" t="s">
        <v>29</v>
      </c>
      <c r="P465" s="21" t="s">
        <v>29</v>
      </c>
      <c r="Q465" s="21" t="s">
        <v>940</v>
      </c>
      <c r="R465" s="21">
        <v>1.0</v>
      </c>
      <c r="S465" s="21">
        <v>40.0</v>
      </c>
      <c r="T465" s="24">
        <f t="shared" si="1"/>
        <v>122500</v>
      </c>
      <c r="U465" s="24">
        <f t="shared" si="2"/>
        <v>1587962.963</v>
      </c>
      <c r="V465" s="24">
        <f>VLOOKUP(D465,tmp.leaf.masses.C.only!$B$1:$H$178,7,FALSE)</f>
        <v>0.027</v>
      </c>
      <c r="W465" s="24">
        <f t="shared" si="3"/>
        <v>6.200840369</v>
      </c>
    </row>
    <row r="466">
      <c r="A466" s="21">
        <v>466.0</v>
      </c>
      <c r="B466" s="22">
        <v>41799.0</v>
      </c>
      <c r="C466" s="24"/>
      <c r="D466" s="21">
        <v>234.0</v>
      </c>
      <c r="E466" s="21" t="s">
        <v>396</v>
      </c>
      <c r="F466" s="23" t="s">
        <v>823</v>
      </c>
      <c r="G466" s="21">
        <v>3.0</v>
      </c>
      <c r="H466" s="21">
        <v>-3.0</v>
      </c>
      <c r="I466" s="21" t="s">
        <v>398</v>
      </c>
      <c r="J466" s="21" t="s">
        <v>915</v>
      </c>
      <c r="K466" s="21" t="s">
        <v>1002</v>
      </c>
      <c r="L466" s="21" t="s">
        <v>400</v>
      </c>
      <c r="M466" s="21">
        <v>2.0</v>
      </c>
      <c r="N466" s="21" t="s">
        <v>36</v>
      </c>
      <c r="O466" s="21" t="s">
        <v>29</v>
      </c>
      <c r="P466" s="21" t="s">
        <v>29</v>
      </c>
      <c r="Q466" s="21" t="s">
        <v>940</v>
      </c>
      <c r="R466" s="21">
        <v>1.0</v>
      </c>
      <c r="S466" s="21">
        <v>40.0</v>
      </c>
      <c r="T466" s="24">
        <f t="shared" si="1"/>
        <v>26250</v>
      </c>
      <c r="U466" s="24">
        <f t="shared" si="2"/>
        <v>470912.3526</v>
      </c>
      <c r="V466" s="24">
        <f>VLOOKUP(D466,tmp.leaf.masses.C.only!$B$1:$H$178,7,FALSE)</f>
        <v>0.01951</v>
      </c>
      <c r="W466" s="24">
        <f t="shared" si="3"/>
        <v>5.672940083</v>
      </c>
    </row>
    <row r="467">
      <c r="A467" s="21">
        <v>467.0</v>
      </c>
      <c r="B467" s="22">
        <v>41799.0</v>
      </c>
      <c r="C467" s="24"/>
      <c r="D467" s="21">
        <v>234.0</v>
      </c>
      <c r="E467" s="21" t="s">
        <v>402</v>
      </c>
      <c r="F467" s="23" t="s">
        <v>824</v>
      </c>
      <c r="G467" s="21">
        <v>65.0</v>
      </c>
      <c r="H467" s="21">
        <v>-3.0</v>
      </c>
      <c r="I467" s="21" t="s">
        <v>1664</v>
      </c>
      <c r="J467" s="21" t="s">
        <v>23</v>
      </c>
      <c r="K467" s="21" t="s">
        <v>948</v>
      </c>
      <c r="L467" s="21" t="s">
        <v>411</v>
      </c>
      <c r="M467" s="21">
        <v>3.0</v>
      </c>
      <c r="N467" s="21" t="s">
        <v>29</v>
      </c>
      <c r="O467" s="21" t="s">
        <v>29</v>
      </c>
      <c r="P467" s="21" t="s">
        <v>29</v>
      </c>
      <c r="Q467" s="21" t="s">
        <v>940</v>
      </c>
      <c r="R467" s="21">
        <v>1.0</v>
      </c>
      <c r="S467" s="21">
        <v>40.0</v>
      </c>
      <c r="T467" s="24">
        <f t="shared" si="1"/>
        <v>568750</v>
      </c>
      <c r="U467" s="24">
        <f t="shared" si="2"/>
        <v>10203100.97</v>
      </c>
      <c r="V467" s="24">
        <f>VLOOKUP(D467,tmp.leaf.masses.C.only!$B$1:$H$178,7,FALSE)</f>
        <v>0.01951</v>
      </c>
      <c r="W467" s="24">
        <f t="shared" si="3"/>
        <v>7.008732185</v>
      </c>
    </row>
    <row r="468">
      <c r="A468" s="21">
        <v>468.0</v>
      </c>
      <c r="B468" s="22">
        <v>41799.0</v>
      </c>
      <c r="C468" s="24"/>
      <c r="D468" s="21">
        <v>234.0</v>
      </c>
      <c r="E468" s="21" t="s">
        <v>28</v>
      </c>
      <c r="F468" s="23" t="s">
        <v>825</v>
      </c>
      <c r="G468" s="21">
        <v>2.0</v>
      </c>
      <c r="H468" s="21">
        <v>-3.0</v>
      </c>
      <c r="I468" s="21" t="s">
        <v>962</v>
      </c>
      <c r="J468" s="21" t="s">
        <v>23</v>
      </c>
      <c r="K468" s="21" t="s">
        <v>948</v>
      </c>
      <c r="L468" s="21" t="s">
        <v>411</v>
      </c>
      <c r="M468" s="21">
        <v>2.0</v>
      </c>
      <c r="N468" s="21" t="s">
        <v>29</v>
      </c>
      <c r="O468" s="21" t="s">
        <v>29</v>
      </c>
      <c r="P468" s="21" t="s">
        <v>29</v>
      </c>
      <c r="Q468" s="21" t="s">
        <v>940</v>
      </c>
      <c r="R468" s="21">
        <v>1.0</v>
      </c>
      <c r="S468" s="21">
        <v>40.0</v>
      </c>
      <c r="T468" s="24">
        <f t="shared" si="1"/>
        <v>17500</v>
      </c>
      <c r="U468" s="24">
        <f t="shared" si="2"/>
        <v>313941.5684</v>
      </c>
      <c r="V468" s="24">
        <f>VLOOKUP(D468,tmp.leaf.masses.C.only!$B$1:$H$178,7,FALSE)</f>
        <v>0.01951</v>
      </c>
      <c r="W468" s="24">
        <f t="shared" si="3"/>
        <v>5.496848824</v>
      </c>
    </row>
    <row r="469">
      <c r="A469" s="21">
        <v>469.0</v>
      </c>
      <c r="B469" s="22">
        <v>41799.0</v>
      </c>
      <c r="C469" s="24"/>
      <c r="D469" s="21">
        <v>237.0</v>
      </c>
      <c r="E469" s="21" t="s">
        <v>396</v>
      </c>
      <c r="F469" s="23" t="s">
        <v>826</v>
      </c>
      <c r="G469" s="21">
        <v>4.0</v>
      </c>
      <c r="H469" s="21">
        <v>-1.0</v>
      </c>
      <c r="I469" s="21" t="s">
        <v>398</v>
      </c>
      <c r="J469" s="21" t="s">
        <v>915</v>
      </c>
      <c r="K469" s="21" t="s">
        <v>1002</v>
      </c>
      <c r="L469" s="21" t="s">
        <v>400</v>
      </c>
      <c r="M469" s="21">
        <v>2.0</v>
      </c>
      <c r="N469" s="21" t="s">
        <v>36</v>
      </c>
      <c r="O469" s="21" t="s">
        <v>29</v>
      </c>
      <c r="P469" s="21" t="s">
        <v>29</v>
      </c>
      <c r="Q469" s="21" t="s">
        <v>940</v>
      </c>
      <c r="R469" s="21">
        <v>1.0</v>
      </c>
      <c r="S469" s="21">
        <v>40.0</v>
      </c>
      <c r="T469" s="24">
        <f t="shared" si="1"/>
        <v>350</v>
      </c>
      <c r="U469" s="24">
        <f t="shared" si="2"/>
        <v>2223.23049</v>
      </c>
      <c r="V469" s="24">
        <f>VLOOKUP(D469,tmp.leaf.masses.C.only!$B$1:$H$178,7,FALSE)</f>
        <v>0.0551</v>
      </c>
      <c r="W469" s="24">
        <f t="shared" si="3"/>
        <v>3.34698449</v>
      </c>
    </row>
    <row r="470">
      <c r="A470" s="21">
        <v>470.0</v>
      </c>
      <c r="B470" s="22">
        <v>41799.0</v>
      </c>
      <c r="C470" s="24"/>
      <c r="D470" s="21">
        <v>237.0</v>
      </c>
      <c r="E470" s="21" t="s">
        <v>402</v>
      </c>
      <c r="F470" s="23" t="s">
        <v>827</v>
      </c>
      <c r="G470" s="21">
        <v>80.0</v>
      </c>
      <c r="H470" s="21">
        <v>-1.0</v>
      </c>
      <c r="I470" s="21" t="s">
        <v>962</v>
      </c>
      <c r="J470" s="21" t="s">
        <v>23</v>
      </c>
      <c r="K470" s="21" t="s">
        <v>948</v>
      </c>
      <c r="L470" s="21" t="s">
        <v>411</v>
      </c>
      <c r="M470" s="21">
        <v>1.0</v>
      </c>
      <c r="N470" s="21" t="s">
        <v>29</v>
      </c>
      <c r="O470" s="21" t="s">
        <v>29</v>
      </c>
      <c r="P470" s="21" t="s">
        <v>29</v>
      </c>
      <c r="Q470" s="43" t="s">
        <v>1665</v>
      </c>
      <c r="R470" s="21">
        <v>1.0</v>
      </c>
      <c r="S470" s="21">
        <v>40.0</v>
      </c>
      <c r="T470" s="24">
        <f t="shared" si="1"/>
        <v>7000</v>
      </c>
      <c r="U470" s="24">
        <f t="shared" si="2"/>
        <v>44464.6098</v>
      </c>
      <c r="V470" s="24">
        <f>VLOOKUP(D470,tmp.leaf.masses.C.only!$B$1:$H$178,7,FALSE)</f>
        <v>0.0551</v>
      </c>
      <c r="W470" s="24">
        <f t="shared" si="3"/>
        <v>4.648014486</v>
      </c>
    </row>
    <row r="471">
      <c r="A471" s="21">
        <v>471.0</v>
      </c>
      <c r="B471" s="22">
        <v>41799.0</v>
      </c>
      <c r="C471" s="24"/>
      <c r="D471" s="21">
        <v>237.0</v>
      </c>
      <c r="E471" s="21" t="s">
        <v>28</v>
      </c>
      <c r="F471" s="23" t="s">
        <v>828</v>
      </c>
      <c r="G471" s="21">
        <v>14.0</v>
      </c>
      <c r="H471" s="21">
        <v>-1.0</v>
      </c>
      <c r="I471" s="21" t="s">
        <v>1016</v>
      </c>
      <c r="J471" s="21" t="s">
        <v>455</v>
      </c>
      <c r="K471" s="21" t="s">
        <v>948</v>
      </c>
      <c r="L471" s="21" t="s">
        <v>411</v>
      </c>
      <c r="M471" s="21">
        <v>3.0</v>
      </c>
      <c r="N471" s="21" t="s">
        <v>29</v>
      </c>
      <c r="O471" s="21" t="s">
        <v>29</v>
      </c>
      <c r="P471" s="21" t="s">
        <v>29</v>
      </c>
      <c r="Q471" s="21" t="s">
        <v>940</v>
      </c>
      <c r="R471" s="21">
        <v>1.0</v>
      </c>
      <c r="S471" s="21">
        <v>40.0</v>
      </c>
      <c r="T471" s="24">
        <f t="shared" si="1"/>
        <v>1225</v>
      </c>
      <c r="U471" s="24">
        <f t="shared" si="2"/>
        <v>7781.306715</v>
      </c>
      <c r="V471" s="24">
        <f>VLOOKUP(D471,tmp.leaf.masses.C.only!$B$1:$H$178,7,FALSE)</f>
        <v>0.0551</v>
      </c>
      <c r="W471" s="24">
        <f t="shared" si="3"/>
        <v>3.891052534</v>
      </c>
    </row>
    <row r="472">
      <c r="A472" s="21">
        <v>472.0</v>
      </c>
      <c r="B472" s="22">
        <v>41799.0</v>
      </c>
      <c r="C472" s="24"/>
      <c r="D472" s="21">
        <v>237.0</v>
      </c>
      <c r="E472" s="21" t="s">
        <v>113</v>
      </c>
      <c r="F472" s="23" t="s">
        <v>829</v>
      </c>
      <c r="G472" s="21">
        <v>9.0</v>
      </c>
      <c r="H472" s="21">
        <v>-1.0</v>
      </c>
      <c r="I472" s="21" t="s">
        <v>954</v>
      </c>
      <c r="J472" s="21" t="s">
        <v>455</v>
      </c>
      <c r="K472" s="21" t="s">
        <v>948</v>
      </c>
      <c r="L472" s="21" t="s">
        <v>411</v>
      </c>
      <c r="M472" s="21">
        <v>3.0</v>
      </c>
      <c r="N472" s="21" t="s">
        <v>29</v>
      </c>
      <c r="O472" s="21" t="s">
        <v>29</v>
      </c>
      <c r="P472" s="21" t="s">
        <v>29</v>
      </c>
      <c r="Q472" s="21" t="s">
        <v>940</v>
      </c>
      <c r="R472" s="21">
        <v>1.0</v>
      </c>
      <c r="S472" s="21">
        <v>40.0</v>
      </c>
      <c r="T472" s="24">
        <f t="shared" si="1"/>
        <v>787.5</v>
      </c>
      <c r="U472" s="24">
        <f t="shared" si="2"/>
        <v>5002.268603</v>
      </c>
      <c r="V472" s="24">
        <f>VLOOKUP(D472,tmp.leaf.masses.C.only!$B$1:$H$178,7,FALSE)</f>
        <v>0.0551</v>
      </c>
      <c r="W472" s="24">
        <f t="shared" si="3"/>
        <v>3.699167008</v>
      </c>
    </row>
    <row r="473">
      <c r="A473" s="21">
        <v>473.0</v>
      </c>
      <c r="B473" s="22">
        <v>41799.0</v>
      </c>
      <c r="C473" s="24"/>
      <c r="D473" s="21">
        <v>237.0</v>
      </c>
      <c r="E473" s="21" t="s">
        <v>607</v>
      </c>
      <c r="F473" s="23" t="s">
        <v>830</v>
      </c>
      <c r="G473" s="21">
        <v>8.0</v>
      </c>
      <c r="H473" s="21">
        <v>-1.0</v>
      </c>
      <c r="I473" s="21" t="s">
        <v>957</v>
      </c>
      <c r="J473" s="21" t="s">
        <v>455</v>
      </c>
      <c r="K473" s="21" t="s">
        <v>948</v>
      </c>
      <c r="L473" s="21" t="s">
        <v>411</v>
      </c>
      <c r="M473" s="21">
        <v>3.0</v>
      </c>
      <c r="N473" s="21" t="s">
        <v>29</v>
      </c>
      <c r="O473" s="21" t="s">
        <v>29</v>
      </c>
      <c r="P473" s="21" t="s">
        <v>29</v>
      </c>
      <c r="Q473" s="21" t="s">
        <v>940</v>
      </c>
      <c r="R473" s="21">
        <v>1.0</v>
      </c>
      <c r="S473" s="21">
        <v>40.0</v>
      </c>
      <c r="T473" s="24">
        <f t="shared" si="1"/>
        <v>700</v>
      </c>
      <c r="U473" s="24">
        <f t="shared" si="2"/>
        <v>4446.46098</v>
      </c>
      <c r="V473" s="24">
        <f>VLOOKUP(D473,tmp.leaf.masses.C.only!$B$1:$H$178,7,FALSE)</f>
        <v>0.0551</v>
      </c>
      <c r="W473" s="24">
        <f t="shared" si="3"/>
        <v>3.648014486</v>
      </c>
    </row>
    <row r="474">
      <c r="A474" s="21">
        <v>474.0</v>
      </c>
      <c r="B474" s="22">
        <v>41799.0</v>
      </c>
      <c r="C474" s="24"/>
      <c r="D474" s="21">
        <v>238.0</v>
      </c>
      <c r="E474" s="21" t="s">
        <v>396</v>
      </c>
      <c r="F474" s="23" t="s">
        <v>831</v>
      </c>
      <c r="G474" s="21">
        <v>8.0</v>
      </c>
      <c r="H474" s="21">
        <v>-2.0</v>
      </c>
      <c r="I474" s="21" t="s">
        <v>398</v>
      </c>
      <c r="J474" s="21" t="s">
        <v>915</v>
      </c>
      <c r="K474" s="21" t="s">
        <v>1002</v>
      </c>
      <c r="L474" s="21" t="s">
        <v>400</v>
      </c>
      <c r="M474" s="21">
        <v>3.0</v>
      </c>
      <c r="N474" s="21" t="s">
        <v>36</v>
      </c>
      <c r="O474" s="21" t="s">
        <v>29</v>
      </c>
      <c r="P474" s="21" t="s">
        <v>29</v>
      </c>
      <c r="Q474" s="21" t="s">
        <v>940</v>
      </c>
      <c r="R474" s="21">
        <v>1.0</v>
      </c>
      <c r="S474" s="21">
        <v>40.0</v>
      </c>
      <c r="T474" s="24">
        <f t="shared" si="1"/>
        <v>7000</v>
      </c>
      <c r="U474" s="24">
        <f t="shared" si="2"/>
        <v>204166.6667</v>
      </c>
      <c r="V474" s="24">
        <f>VLOOKUP(D474,tmp.leaf.masses.C.only!$B$1:$H$178,7,FALSE)</f>
        <v>0.012</v>
      </c>
      <c r="W474" s="24">
        <f t="shared" si="3"/>
        <v>5.309984838</v>
      </c>
    </row>
    <row r="475">
      <c r="A475" s="21">
        <v>475.0</v>
      </c>
      <c r="B475" s="22">
        <v>41799.0</v>
      </c>
      <c r="C475" s="24"/>
      <c r="D475" s="21">
        <v>238.0</v>
      </c>
      <c r="E475" s="21" t="s">
        <v>402</v>
      </c>
      <c r="F475" s="23" t="s">
        <v>832</v>
      </c>
      <c r="G475" s="21">
        <v>5.0</v>
      </c>
      <c r="H475" s="21">
        <v>-2.0</v>
      </c>
      <c r="I475" s="21" t="s">
        <v>398</v>
      </c>
      <c r="J475" s="21" t="s">
        <v>915</v>
      </c>
      <c r="K475" s="21" t="s">
        <v>1002</v>
      </c>
      <c r="L475" s="21" t="s">
        <v>400</v>
      </c>
      <c r="M475" s="21">
        <v>2.0</v>
      </c>
      <c r="N475" s="21" t="s">
        <v>36</v>
      </c>
      <c r="O475" s="21" t="s">
        <v>29</v>
      </c>
      <c r="P475" s="21" t="s">
        <v>29</v>
      </c>
      <c r="Q475" s="21" t="s">
        <v>940</v>
      </c>
      <c r="R475" s="21">
        <v>1.0</v>
      </c>
      <c r="S475" s="21">
        <v>40.0</v>
      </c>
      <c r="T475" s="24">
        <f t="shared" si="1"/>
        <v>4375</v>
      </c>
      <c r="U475" s="24">
        <f t="shared" si="2"/>
        <v>127604.1667</v>
      </c>
      <c r="V475" s="24">
        <f>VLOOKUP(D475,tmp.leaf.masses.C.only!$B$1:$H$178,7,FALSE)</f>
        <v>0.012</v>
      </c>
      <c r="W475" s="24">
        <f t="shared" si="3"/>
        <v>5.105864856</v>
      </c>
    </row>
    <row r="476">
      <c r="A476" s="21">
        <v>476.0</v>
      </c>
      <c r="B476" s="22">
        <v>41799.0</v>
      </c>
      <c r="C476" s="24"/>
      <c r="D476" s="21">
        <v>238.0</v>
      </c>
      <c r="E476" s="21" t="s">
        <v>28</v>
      </c>
      <c r="F476" s="23" t="s">
        <v>833</v>
      </c>
      <c r="G476" s="21">
        <v>8.0</v>
      </c>
      <c r="H476" s="21">
        <v>-2.0</v>
      </c>
      <c r="I476" s="21" t="s">
        <v>1654</v>
      </c>
      <c r="J476" s="21" t="s">
        <v>23</v>
      </c>
      <c r="K476" s="21" t="s">
        <v>948</v>
      </c>
      <c r="L476" s="21" t="s">
        <v>411</v>
      </c>
      <c r="M476" s="21">
        <v>3.0</v>
      </c>
      <c r="N476" s="21" t="s">
        <v>29</v>
      </c>
      <c r="O476" s="21" t="s">
        <v>36</v>
      </c>
      <c r="P476" s="21" t="s">
        <v>29</v>
      </c>
      <c r="Q476" s="21" t="s">
        <v>1666</v>
      </c>
      <c r="R476" s="21">
        <v>1.0</v>
      </c>
      <c r="S476" s="21">
        <v>40.0</v>
      </c>
      <c r="T476" s="24">
        <f t="shared" si="1"/>
        <v>7000</v>
      </c>
      <c r="U476" s="24">
        <f t="shared" si="2"/>
        <v>204166.6667</v>
      </c>
      <c r="V476" s="24">
        <f>VLOOKUP(D476,tmp.leaf.masses.C.only!$B$1:$H$178,7,FALSE)</f>
        <v>0.012</v>
      </c>
      <c r="W476" s="24">
        <f t="shared" si="3"/>
        <v>5.309984838</v>
      </c>
    </row>
    <row r="477">
      <c r="A477" s="21">
        <v>477.0</v>
      </c>
      <c r="B477" s="22">
        <v>41799.0</v>
      </c>
      <c r="C477" s="24"/>
      <c r="D477" s="21">
        <v>238.0</v>
      </c>
      <c r="E477" s="21" t="s">
        <v>113</v>
      </c>
      <c r="F477" s="23" t="s">
        <v>834</v>
      </c>
      <c r="G477" s="21">
        <v>51.0</v>
      </c>
      <c r="H477" s="21">
        <v>-2.0</v>
      </c>
      <c r="I477" s="21" t="s">
        <v>398</v>
      </c>
      <c r="J477" s="21" t="s">
        <v>455</v>
      </c>
      <c r="K477" s="21" t="s">
        <v>948</v>
      </c>
      <c r="L477" s="21" t="s">
        <v>411</v>
      </c>
      <c r="M477" s="21">
        <v>2.0</v>
      </c>
      <c r="N477" s="21" t="s">
        <v>29</v>
      </c>
      <c r="O477" s="21" t="s">
        <v>29</v>
      </c>
      <c r="P477" s="21" t="s">
        <v>29</v>
      </c>
      <c r="Q477" s="21" t="s">
        <v>940</v>
      </c>
      <c r="R477" s="21">
        <v>1.0</v>
      </c>
      <c r="S477" s="21">
        <v>40.0</v>
      </c>
      <c r="T477" s="24">
        <f t="shared" si="1"/>
        <v>44625</v>
      </c>
      <c r="U477" s="24">
        <f t="shared" si="2"/>
        <v>1301562.5</v>
      </c>
      <c r="V477" s="24">
        <f>VLOOKUP(D477,tmp.leaf.masses.C.only!$B$1:$H$178,7,FALSE)</f>
        <v>0.012</v>
      </c>
      <c r="W477" s="24">
        <f t="shared" si="3"/>
        <v>6.114465027</v>
      </c>
    </row>
    <row r="478">
      <c r="A478" s="21">
        <v>478.0</v>
      </c>
      <c r="B478" s="22">
        <v>41799.0</v>
      </c>
      <c r="C478" s="24"/>
      <c r="D478" s="21">
        <v>238.0</v>
      </c>
      <c r="E478" s="21" t="s">
        <v>607</v>
      </c>
      <c r="F478" s="23" t="s">
        <v>835</v>
      </c>
      <c r="G478" s="21">
        <v>9.0</v>
      </c>
      <c r="H478" s="21">
        <v>-2.0</v>
      </c>
      <c r="I478" s="21" t="s">
        <v>1016</v>
      </c>
      <c r="J478" s="21" t="s">
        <v>455</v>
      </c>
      <c r="K478" s="21" t="s">
        <v>948</v>
      </c>
      <c r="L478" s="21" t="s">
        <v>411</v>
      </c>
      <c r="M478" s="21">
        <v>3.0</v>
      </c>
      <c r="N478" s="21" t="s">
        <v>29</v>
      </c>
      <c r="O478" s="21" t="s">
        <v>29</v>
      </c>
      <c r="P478" s="21" t="s">
        <v>29</v>
      </c>
      <c r="Q478" s="21" t="s">
        <v>1601</v>
      </c>
      <c r="R478" s="21">
        <v>1.0</v>
      </c>
      <c r="S478" s="21">
        <v>40.0</v>
      </c>
      <c r="T478" s="24">
        <f t="shared" si="1"/>
        <v>7875</v>
      </c>
      <c r="U478" s="24">
        <f t="shared" si="2"/>
        <v>229687.5</v>
      </c>
      <c r="V478" s="24">
        <f>VLOOKUP(D478,tmp.leaf.masses.C.only!$B$1:$H$178,7,FALSE)</f>
        <v>0.012</v>
      </c>
      <c r="W478" s="24">
        <f t="shared" si="3"/>
        <v>5.361137361</v>
      </c>
    </row>
    <row r="479">
      <c r="A479" s="21">
        <v>479.0</v>
      </c>
      <c r="B479" s="22">
        <v>41799.0</v>
      </c>
      <c r="C479" s="24"/>
      <c r="D479" s="21">
        <v>240.0</v>
      </c>
      <c r="E479" s="21" t="s">
        <v>57</v>
      </c>
      <c r="F479" s="23" t="s">
        <v>57</v>
      </c>
      <c r="G479" s="21">
        <v>0.0</v>
      </c>
      <c r="H479" s="21">
        <v>0.0</v>
      </c>
      <c r="I479" s="24"/>
      <c r="J479" s="24"/>
      <c r="K479" s="24"/>
      <c r="L479" s="24"/>
      <c r="M479" s="24"/>
      <c r="N479" s="24"/>
      <c r="O479" s="24"/>
      <c r="P479" s="24"/>
      <c r="Q479" s="24"/>
      <c r="R479" s="21">
        <v>0.0</v>
      </c>
      <c r="S479" s="21">
        <v>40.0</v>
      </c>
      <c r="T479" s="24">
        <f t="shared" si="1"/>
        <v>0</v>
      </c>
      <c r="U479" s="24">
        <f t="shared" si="2"/>
        <v>0</v>
      </c>
      <c r="V479" s="24">
        <f>VLOOKUP(D479,tmp.leaf.masses.C.only!$B$1:$H$178,7,FALSE)</f>
        <v>0.01707</v>
      </c>
      <c r="W479" s="24" t="str">
        <f t="shared" si="3"/>
        <v>#NUM!</v>
      </c>
    </row>
    <row r="480">
      <c r="A480" s="21">
        <v>480.0</v>
      </c>
      <c r="B480" s="22">
        <v>41799.0</v>
      </c>
      <c r="C480" s="24"/>
      <c r="D480" s="21">
        <v>241.0</v>
      </c>
      <c r="E480" s="21" t="s">
        <v>396</v>
      </c>
      <c r="F480" s="23" t="s">
        <v>836</v>
      </c>
      <c r="G480" s="21">
        <v>1000.0</v>
      </c>
      <c r="H480" s="21">
        <v>-3.0</v>
      </c>
      <c r="I480" s="21" t="s">
        <v>398</v>
      </c>
      <c r="J480" s="21" t="s">
        <v>23</v>
      </c>
      <c r="K480" s="21" t="s">
        <v>1002</v>
      </c>
      <c r="L480" s="21" t="s">
        <v>400</v>
      </c>
      <c r="M480" s="21">
        <v>2.0</v>
      </c>
      <c r="N480" s="21" t="s">
        <v>107</v>
      </c>
      <c r="O480" s="21" t="s">
        <v>29</v>
      </c>
      <c r="P480" s="21" t="s">
        <v>29</v>
      </c>
      <c r="Q480" s="21" t="s">
        <v>1667</v>
      </c>
      <c r="R480" s="21">
        <v>1.0</v>
      </c>
      <c r="S480" s="21">
        <v>40.0</v>
      </c>
      <c r="T480" s="24">
        <f t="shared" si="1"/>
        <v>8750000</v>
      </c>
      <c r="U480" s="24">
        <f t="shared" si="2"/>
        <v>223214285.7</v>
      </c>
      <c r="V480" s="24">
        <f>VLOOKUP(D480,tmp.leaf.masses.C.only!$B$1:$H$178,7,FALSE)</f>
        <v>0.01372</v>
      </c>
      <c r="W480" s="24">
        <f t="shared" si="3"/>
        <v>8.348721986</v>
      </c>
    </row>
    <row r="481">
      <c r="A481" s="21">
        <v>481.0</v>
      </c>
      <c r="B481" s="22">
        <v>41799.0</v>
      </c>
      <c r="C481" s="24"/>
      <c r="D481" s="21">
        <v>241.0</v>
      </c>
      <c r="E481" s="21" t="s">
        <v>402</v>
      </c>
      <c r="F481" s="23" t="s">
        <v>837</v>
      </c>
      <c r="G481" s="39">
        <v>10.0</v>
      </c>
      <c r="H481" s="21">
        <v>-3.0</v>
      </c>
      <c r="I481" s="21" t="s">
        <v>398</v>
      </c>
      <c r="J481" s="21" t="s">
        <v>1070</v>
      </c>
      <c r="K481" s="24"/>
      <c r="L481" s="24"/>
      <c r="M481" s="21">
        <v>3.0</v>
      </c>
      <c r="N481" s="21" t="s">
        <v>36</v>
      </c>
      <c r="O481" s="21" t="s">
        <v>29</v>
      </c>
      <c r="P481" s="21" t="s">
        <v>36</v>
      </c>
      <c r="Q481" s="21" t="s">
        <v>1668</v>
      </c>
      <c r="R481" s="21">
        <v>1.0</v>
      </c>
      <c r="S481" s="21">
        <v>40.0</v>
      </c>
      <c r="T481" s="24">
        <f t="shared" si="1"/>
        <v>87500</v>
      </c>
      <c r="U481" s="24">
        <f t="shared" si="2"/>
        <v>2232142.857</v>
      </c>
      <c r="V481" s="24">
        <f>VLOOKUP(D481,tmp.leaf.masses.C.only!$B$1:$H$178,7,FALSE)</f>
        <v>0.01372</v>
      </c>
      <c r="W481" s="24">
        <f t="shared" si="3"/>
        <v>6.348721986</v>
      </c>
    </row>
    <row r="482">
      <c r="A482" s="21">
        <v>482.0</v>
      </c>
      <c r="B482" s="22">
        <v>41799.0</v>
      </c>
      <c r="C482" s="24"/>
      <c r="D482" s="21">
        <v>241.0</v>
      </c>
      <c r="E482" s="21" t="s">
        <v>28</v>
      </c>
      <c r="F482" s="23" t="s">
        <v>838</v>
      </c>
      <c r="G482" s="39">
        <v>10.0</v>
      </c>
      <c r="H482" s="21">
        <v>-3.0</v>
      </c>
      <c r="I482" s="21" t="s">
        <v>398</v>
      </c>
      <c r="J482" s="21" t="s">
        <v>1669</v>
      </c>
      <c r="K482" s="21" t="s">
        <v>107</v>
      </c>
      <c r="L482" s="21" t="s">
        <v>107</v>
      </c>
      <c r="M482" s="21">
        <v>2.0</v>
      </c>
      <c r="N482" s="21" t="s">
        <v>1014</v>
      </c>
      <c r="O482" s="21" t="s">
        <v>29</v>
      </c>
      <c r="P482" s="21" t="s">
        <v>29</v>
      </c>
      <c r="Q482" s="21" t="s">
        <v>1670</v>
      </c>
      <c r="R482" s="21">
        <v>1.0</v>
      </c>
      <c r="S482" s="21">
        <v>40.0</v>
      </c>
      <c r="T482" s="24">
        <f t="shared" si="1"/>
        <v>87500</v>
      </c>
      <c r="U482" s="24">
        <f t="shared" si="2"/>
        <v>2232142.857</v>
      </c>
      <c r="V482" s="24">
        <f>VLOOKUP(D482,tmp.leaf.masses.C.only!$B$1:$H$178,7,FALSE)</f>
        <v>0.01372</v>
      </c>
      <c r="W482" s="24">
        <f t="shared" si="3"/>
        <v>6.348721986</v>
      </c>
    </row>
    <row r="483">
      <c r="A483" s="21">
        <v>485.0</v>
      </c>
      <c r="B483" s="22">
        <v>41799.0</v>
      </c>
      <c r="C483" s="24"/>
      <c r="D483" s="21" t="s">
        <v>479</v>
      </c>
      <c r="E483" s="21" t="s">
        <v>28</v>
      </c>
      <c r="F483" s="23" t="s">
        <v>820</v>
      </c>
      <c r="G483" s="21">
        <v>8.0</v>
      </c>
      <c r="H483" s="21">
        <v>-3.0</v>
      </c>
      <c r="I483" s="21" t="s">
        <v>1671</v>
      </c>
      <c r="J483" s="21" t="s">
        <v>455</v>
      </c>
      <c r="K483" s="21" t="s">
        <v>948</v>
      </c>
      <c r="L483" s="21" t="s">
        <v>411</v>
      </c>
      <c r="M483" s="21">
        <v>3.0</v>
      </c>
      <c r="N483" s="21" t="s">
        <v>29</v>
      </c>
      <c r="O483" s="21" t="s">
        <v>29</v>
      </c>
      <c r="P483" s="21" t="s">
        <v>29</v>
      </c>
      <c r="Q483" s="21" t="s">
        <v>940</v>
      </c>
      <c r="R483" s="21">
        <v>1.0</v>
      </c>
      <c r="S483" s="21">
        <v>40.0</v>
      </c>
      <c r="T483" s="24">
        <f t="shared" si="1"/>
        <v>70000</v>
      </c>
      <c r="U483" s="24" t="str">
        <f t="shared" si="2"/>
        <v>#N/A</v>
      </c>
      <c r="V483" s="24" t="str">
        <f>VLOOKUP(D483,tmp.leaf.masses.C.only!$B$1:$H$178,7,FALSE)</f>
        <v>#N/A</v>
      </c>
      <c r="W483" s="24" t="str">
        <f t="shared" si="3"/>
        <v>#N/A</v>
      </c>
    </row>
    <row r="484">
      <c r="A484" s="21">
        <v>486.0</v>
      </c>
      <c r="B484" s="22">
        <v>41799.0</v>
      </c>
      <c r="C484" s="24"/>
      <c r="D484" s="21" t="s">
        <v>480</v>
      </c>
      <c r="E484" s="21" t="s">
        <v>57</v>
      </c>
      <c r="F484" s="23" t="s">
        <v>57</v>
      </c>
      <c r="G484" s="21">
        <v>0.0</v>
      </c>
      <c r="H484" s="21">
        <v>0.0</v>
      </c>
      <c r="I484" s="24"/>
      <c r="J484" s="24"/>
      <c r="K484" s="24"/>
      <c r="L484" s="24"/>
      <c r="M484" s="24"/>
      <c r="N484" s="24"/>
      <c r="O484" s="24"/>
      <c r="P484" s="24"/>
      <c r="Q484" s="21" t="s">
        <v>1672</v>
      </c>
      <c r="R484" s="21">
        <v>0.0</v>
      </c>
      <c r="S484" s="21">
        <v>40.0</v>
      </c>
      <c r="T484" s="24">
        <f t="shared" si="1"/>
        <v>0</v>
      </c>
      <c r="U484" s="24" t="str">
        <f t="shared" si="2"/>
        <v>#N/A</v>
      </c>
      <c r="V484" s="24" t="str">
        <f>VLOOKUP(D484,tmp.leaf.masses.C.only!$B$1:$H$178,7,FALSE)</f>
        <v>#N/A</v>
      </c>
      <c r="W484" s="24" t="str">
        <f t="shared" si="3"/>
        <v>#N/A</v>
      </c>
    </row>
    <row r="485">
      <c r="A485" s="21">
        <v>22.0</v>
      </c>
      <c r="B485" s="22">
        <v>41726.0</v>
      </c>
      <c r="C485" s="21" t="s">
        <v>414</v>
      </c>
      <c r="D485" s="39" t="s">
        <v>107</v>
      </c>
      <c r="E485" s="21" t="s">
        <v>396</v>
      </c>
      <c r="F485" s="23" t="s">
        <v>57</v>
      </c>
      <c r="G485" s="21">
        <v>1000.0</v>
      </c>
      <c r="H485" s="21">
        <v>-3.0</v>
      </c>
      <c r="I485" s="21" t="s">
        <v>398</v>
      </c>
      <c r="J485" s="21" t="s">
        <v>455</v>
      </c>
      <c r="K485" s="21" t="s">
        <v>399</v>
      </c>
      <c r="L485" s="21" t="s">
        <v>411</v>
      </c>
      <c r="M485" s="21">
        <v>2.0</v>
      </c>
      <c r="N485" s="21" t="s">
        <v>107</v>
      </c>
      <c r="O485" s="21">
        <v>0.0</v>
      </c>
      <c r="P485" s="21">
        <v>0.0</v>
      </c>
      <c r="Q485" s="21" t="s">
        <v>1673</v>
      </c>
      <c r="R485" s="21">
        <v>1.0</v>
      </c>
      <c r="S485" s="21">
        <v>40.0</v>
      </c>
      <c r="T485" s="24">
        <f t="shared" si="1"/>
        <v>8750000</v>
      </c>
      <c r="U485" s="24" t="str">
        <f t="shared" si="2"/>
        <v>#N/A</v>
      </c>
      <c r="V485" s="24" t="str">
        <f>VLOOKUP(D485,tmp.leaf.masses.C.only!$B$1:$H$178,7,FALSE)</f>
        <v>#N/A</v>
      </c>
      <c r="W485" s="24" t="str">
        <f t="shared" si="3"/>
        <v>#N/A</v>
      </c>
    </row>
    <row r="486">
      <c r="A486" s="21">
        <v>23.0</v>
      </c>
      <c r="B486" s="22">
        <v>41726.0</v>
      </c>
      <c r="C486" s="21" t="s">
        <v>414</v>
      </c>
      <c r="D486" s="39" t="s">
        <v>107</v>
      </c>
      <c r="E486" s="21" t="s">
        <v>402</v>
      </c>
      <c r="F486" s="23" t="s">
        <v>57</v>
      </c>
      <c r="G486" s="21">
        <v>1000.0</v>
      </c>
      <c r="H486" s="21">
        <v>-3.0</v>
      </c>
      <c r="I486" s="21" t="s">
        <v>398</v>
      </c>
      <c r="J486" s="21" t="s">
        <v>455</v>
      </c>
      <c r="K486" s="21" t="s">
        <v>399</v>
      </c>
      <c r="L486" s="21" t="s">
        <v>400</v>
      </c>
      <c r="M486" s="21">
        <v>1.0</v>
      </c>
      <c r="N486" s="21">
        <v>1.0</v>
      </c>
      <c r="O486" s="21">
        <v>0.0</v>
      </c>
      <c r="P486" s="21">
        <v>0.0</v>
      </c>
      <c r="Q486" s="21" t="s">
        <v>1674</v>
      </c>
      <c r="R486" s="21">
        <v>1.0</v>
      </c>
      <c r="S486" s="21">
        <v>40.0</v>
      </c>
      <c r="T486" s="24">
        <f t="shared" si="1"/>
        <v>8750000</v>
      </c>
      <c r="U486" s="24" t="str">
        <f t="shared" si="2"/>
        <v>#N/A</v>
      </c>
      <c r="V486" s="24" t="str">
        <f>VLOOKUP(D486,tmp.leaf.masses.C.only!$B$1:$H$178,7,FALSE)</f>
        <v>#N/A</v>
      </c>
      <c r="W486" s="24" t="str">
        <f t="shared" si="3"/>
        <v>#N/A</v>
      </c>
    </row>
    <row r="487">
      <c r="A487" s="21">
        <v>24.0</v>
      </c>
      <c r="B487" s="22">
        <v>41726.0</v>
      </c>
      <c r="C487" s="21" t="s">
        <v>425</v>
      </c>
      <c r="D487" s="39" t="s">
        <v>107</v>
      </c>
      <c r="E487" s="21" t="s">
        <v>396</v>
      </c>
      <c r="F487" s="23" t="s">
        <v>57</v>
      </c>
      <c r="G487" s="21">
        <v>1000.0</v>
      </c>
      <c r="H487" s="21">
        <v>-3.0</v>
      </c>
      <c r="I487" s="21" t="s">
        <v>398</v>
      </c>
      <c r="J487" s="21" t="s">
        <v>455</v>
      </c>
      <c r="K487" s="21" t="s">
        <v>399</v>
      </c>
      <c r="L487" s="21" t="s">
        <v>400</v>
      </c>
      <c r="M487" s="21">
        <v>1.0</v>
      </c>
      <c r="N487" s="21">
        <v>1.0</v>
      </c>
      <c r="O487" s="21">
        <v>0.0</v>
      </c>
      <c r="P487" s="21">
        <v>0.0</v>
      </c>
      <c r="Q487" s="21" t="s">
        <v>1674</v>
      </c>
      <c r="R487" s="21">
        <v>1.0</v>
      </c>
      <c r="S487" s="21">
        <v>40.0</v>
      </c>
      <c r="T487" s="24">
        <f t="shared" si="1"/>
        <v>8750000</v>
      </c>
      <c r="U487" s="24" t="str">
        <f t="shared" si="2"/>
        <v>#N/A</v>
      </c>
      <c r="V487" s="24" t="str">
        <f>VLOOKUP(D487,tmp.leaf.masses.C.only!$B$1:$H$178,7,FALSE)</f>
        <v>#N/A</v>
      </c>
      <c r="W487" s="24" t="str">
        <f t="shared" si="3"/>
        <v>#N/A</v>
      </c>
    </row>
    <row r="488">
      <c r="A488" s="24"/>
      <c r="B488" s="24"/>
      <c r="C488" s="24"/>
      <c r="D488" s="24"/>
      <c r="E488" s="24"/>
      <c r="F488" s="62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1"/>
      <c r="S488" s="24"/>
      <c r="T488" s="24"/>
      <c r="U488" s="24"/>
      <c r="V488" s="24"/>
      <c r="W488" s="24"/>
    </row>
    <row r="489">
      <c r="A489" s="24"/>
      <c r="B489" s="24"/>
      <c r="C489" s="24"/>
      <c r="D489" s="24"/>
      <c r="E489" s="24"/>
      <c r="F489" s="62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>
      <c r="A490" s="24"/>
      <c r="B490" s="24"/>
      <c r="C490" s="24"/>
      <c r="D490" s="24"/>
      <c r="E490" s="24"/>
      <c r="F490" s="62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>
      <c r="A491" s="24"/>
      <c r="B491" s="24"/>
      <c r="C491" s="24"/>
      <c r="D491" s="24"/>
      <c r="E491" s="24"/>
      <c r="F491" s="62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>
      <c r="A492" s="24"/>
      <c r="B492" s="24"/>
      <c r="C492" s="24"/>
      <c r="D492" s="24"/>
      <c r="E492" s="24"/>
      <c r="F492" s="62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>
      <c r="A493" s="24"/>
      <c r="B493" s="24"/>
      <c r="C493" s="24"/>
      <c r="D493" s="24"/>
      <c r="E493" s="24"/>
      <c r="F493" s="62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>
      <c r="A494" s="24"/>
      <c r="B494" s="24"/>
      <c r="C494" s="24"/>
      <c r="D494" s="24"/>
      <c r="E494" s="24"/>
      <c r="F494" s="62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>
      <c r="A495" s="24"/>
      <c r="B495" s="24"/>
      <c r="C495" s="24"/>
      <c r="D495" s="24"/>
      <c r="E495" s="24"/>
      <c r="F495" s="62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>
      <c r="A496" s="24"/>
      <c r="B496" s="24"/>
      <c r="C496" s="24"/>
      <c r="D496" s="24"/>
      <c r="E496" s="24"/>
      <c r="F496" s="62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>
      <c r="A497" s="24"/>
      <c r="B497" s="24"/>
      <c r="C497" s="24"/>
      <c r="D497" s="24"/>
      <c r="E497" s="24"/>
      <c r="F497" s="62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>
      <c r="A498" s="24"/>
      <c r="B498" s="24"/>
      <c r="C498" s="24"/>
      <c r="D498" s="24"/>
      <c r="E498" s="24"/>
      <c r="F498" s="62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>
      <c r="A499" s="24"/>
      <c r="B499" s="24"/>
      <c r="C499" s="24"/>
      <c r="D499" s="24"/>
      <c r="E499" s="24"/>
      <c r="F499" s="62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>
      <c r="A500" s="24"/>
      <c r="B500" s="24"/>
      <c r="C500" s="24"/>
      <c r="D500" s="24"/>
      <c r="E500" s="24"/>
      <c r="F500" s="62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>
      <c r="A501" s="24"/>
      <c r="B501" s="24"/>
      <c r="C501" s="24"/>
      <c r="D501" s="24"/>
      <c r="E501" s="24"/>
      <c r="F501" s="62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>
      <c r="A502" s="24"/>
      <c r="B502" s="24"/>
      <c r="C502" s="24"/>
      <c r="D502" s="24"/>
      <c r="E502" s="24"/>
      <c r="F502" s="62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>
      <c r="A503" s="24"/>
      <c r="B503" s="24"/>
      <c r="C503" s="24"/>
      <c r="D503" s="24"/>
      <c r="E503" s="24"/>
      <c r="F503" s="62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>
      <c r="A504" s="24"/>
      <c r="B504" s="24"/>
      <c r="C504" s="24"/>
      <c r="D504" s="24"/>
      <c r="E504" s="24"/>
      <c r="F504" s="62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>
      <c r="A505" s="24"/>
      <c r="B505" s="24"/>
      <c r="C505" s="24"/>
      <c r="D505" s="24"/>
      <c r="E505" s="24"/>
      <c r="F505" s="62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>
      <c r="A506" s="24"/>
      <c r="B506" s="24"/>
      <c r="C506" s="24"/>
      <c r="D506" s="24"/>
      <c r="E506" s="24"/>
      <c r="F506" s="62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>
      <c r="A507" s="24"/>
      <c r="B507" s="24"/>
      <c r="C507" s="24"/>
      <c r="D507" s="24"/>
      <c r="E507" s="24"/>
      <c r="F507" s="62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>
      <c r="A508" s="24"/>
      <c r="B508" s="24"/>
      <c r="C508" s="24"/>
      <c r="D508" s="24"/>
      <c r="E508" s="24"/>
      <c r="F508" s="62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>
      <c r="A509" s="24"/>
      <c r="B509" s="24"/>
      <c r="C509" s="24"/>
      <c r="D509" s="24"/>
      <c r="E509" s="24"/>
      <c r="F509" s="62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>
      <c r="A510" s="24"/>
      <c r="B510" s="24"/>
      <c r="C510" s="24"/>
      <c r="D510" s="24"/>
      <c r="E510" s="24"/>
      <c r="F510" s="62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>
      <c r="A511" s="24"/>
      <c r="B511" s="24"/>
      <c r="C511" s="24"/>
      <c r="D511" s="24"/>
      <c r="E511" s="24"/>
      <c r="F511" s="62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>
      <c r="A512" s="24"/>
      <c r="B512" s="24"/>
      <c r="C512" s="24"/>
      <c r="D512" s="24"/>
      <c r="E512" s="24"/>
      <c r="F512" s="62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>
      <c r="A513" s="24"/>
      <c r="B513" s="24"/>
      <c r="C513" s="24"/>
      <c r="D513" s="24"/>
      <c r="E513" s="24"/>
      <c r="F513" s="62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>
      <c r="A514" s="24"/>
      <c r="B514" s="24"/>
      <c r="C514" s="24"/>
      <c r="D514" s="24"/>
      <c r="E514" s="24"/>
      <c r="F514" s="62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>
      <c r="A515" s="24"/>
      <c r="B515" s="24"/>
      <c r="C515" s="24"/>
      <c r="D515" s="24"/>
      <c r="E515" s="24"/>
      <c r="F515" s="62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>
      <c r="A516" s="24"/>
      <c r="B516" s="24"/>
      <c r="C516" s="24"/>
      <c r="D516" s="24"/>
      <c r="E516" s="24"/>
      <c r="F516" s="62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>
      <c r="A517" s="24"/>
      <c r="B517" s="24"/>
      <c r="C517" s="24"/>
      <c r="D517" s="24"/>
      <c r="E517" s="24"/>
      <c r="F517" s="62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>
      <c r="A518" s="24"/>
      <c r="B518" s="24"/>
      <c r="C518" s="24"/>
      <c r="D518" s="24"/>
      <c r="E518" s="24"/>
      <c r="F518" s="62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>
      <c r="A519" s="24"/>
      <c r="B519" s="24"/>
      <c r="C519" s="24"/>
      <c r="D519" s="24"/>
      <c r="E519" s="24"/>
      <c r="F519" s="62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>
      <c r="A520" s="24"/>
      <c r="B520" s="24"/>
      <c r="C520" s="24"/>
      <c r="D520" s="24"/>
      <c r="E520" s="24"/>
      <c r="F520" s="62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>
      <c r="A521" s="24"/>
      <c r="B521" s="24"/>
      <c r="C521" s="24"/>
      <c r="D521" s="24"/>
      <c r="E521" s="24"/>
      <c r="F521" s="62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>
      <c r="A522" s="24"/>
      <c r="B522" s="24"/>
      <c r="C522" s="24"/>
      <c r="D522" s="24"/>
      <c r="E522" s="24"/>
      <c r="F522" s="62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>
      <c r="A523" s="24"/>
      <c r="B523" s="24"/>
      <c r="C523" s="24"/>
      <c r="D523" s="24"/>
      <c r="E523" s="24"/>
      <c r="F523" s="62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>
      <c r="A524" s="24"/>
      <c r="B524" s="24"/>
      <c r="C524" s="24"/>
      <c r="D524" s="24"/>
      <c r="E524" s="24"/>
      <c r="F524" s="62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>
      <c r="A525" s="24"/>
      <c r="B525" s="24"/>
      <c r="C525" s="24"/>
      <c r="D525" s="24"/>
      <c r="E525" s="24"/>
      <c r="F525" s="62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>
      <c r="A526" s="24"/>
      <c r="B526" s="24"/>
      <c r="C526" s="24"/>
      <c r="D526" s="24"/>
      <c r="E526" s="24"/>
      <c r="F526" s="62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>
      <c r="A527" s="24"/>
      <c r="B527" s="24"/>
      <c r="C527" s="24"/>
      <c r="D527" s="24"/>
      <c r="E527" s="24"/>
      <c r="F527" s="62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>
      <c r="A528" s="24"/>
      <c r="B528" s="24"/>
      <c r="C528" s="24"/>
      <c r="D528" s="24"/>
      <c r="E528" s="24"/>
      <c r="F528" s="62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>
      <c r="A529" s="24"/>
      <c r="B529" s="24"/>
      <c r="C529" s="24"/>
      <c r="D529" s="24"/>
      <c r="E529" s="24"/>
      <c r="F529" s="62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>
      <c r="A530" s="24"/>
      <c r="B530" s="24"/>
      <c r="C530" s="24"/>
      <c r="D530" s="24"/>
      <c r="E530" s="24"/>
      <c r="F530" s="62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>
      <c r="A531" s="24"/>
      <c r="B531" s="24"/>
      <c r="C531" s="24"/>
      <c r="D531" s="24"/>
      <c r="E531" s="24"/>
      <c r="F531" s="62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>
      <c r="A532" s="24"/>
      <c r="B532" s="24"/>
      <c r="C532" s="24"/>
      <c r="D532" s="24"/>
      <c r="E532" s="24"/>
      <c r="F532" s="62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>
      <c r="A533" s="24"/>
      <c r="B533" s="24"/>
      <c r="C533" s="24"/>
      <c r="D533" s="24"/>
      <c r="E533" s="24"/>
      <c r="F533" s="62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>
      <c r="A534" s="24"/>
      <c r="B534" s="24"/>
      <c r="C534" s="24"/>
      <c r="D534" s="24"/>
      <c r="E534" s="24"/>
      <c r="F534" s="62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>
      <c r="A535" s="24"/>
      <c r="B535" s="24"/>
      <c r="C535" s="24"/>
      <c r="D535" s="24"/>
      <c r="E535" s="24"/>
      <c r="F535" s="62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>
      <c r="A536" s="24"/>
      <c r="B536" s="24"/>
      <c r="C536" s="24"/>
      <c r="D536" s="24"/>
      <c r="E536" s="24"/>
      <c r="F536" s="62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>
      <c r="A537" s="24"/>
      <c r="B537" s="24"/>
      <c r="C537" s="24"/>
      <c r="D537" s="24"/>
      <c r="E537" s="24"/>
      <c r="F537" s="62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>
      <c r="A538" s="24"/>
      <c r="B538" s="24"/>
      <c r="C538" s="24"/>
      <c r="D538" s="24"/>
      <c r="E538" s="24"/>
      <c r="F538" s="62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>
      <c r="A539" s="24"/>
      <c r="B539" s="24"/>
      <c r="C539" s="24"/>
      <c r="D539" s="24"/>
      <c r="E539" s="24"/>
      <c r="F539" s="62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>
      <c r="A540" s="24"/>
      <c r="B540" s="24"/>
      <c r="C540" s="24"/>
      <c r="D540" s="24"/>
      <c r="E540" s="24"/>
      <c r="F540" s="62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>
      <c r="A541" s="24"/>
      <c r="B541" s="24"/>
      <c r="C541" s="24"/>
      <c r="D541" s="24"/>
      <c r="E541" s="24"/>
      <c r="F541" s="62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>
      <c r="A542" s="24"/>
      <c r="B542" s="24"/>
      <c r="C542" s="24"/>
      <c r="D542" s="24"/>
      <c r="E542" s="24"/>
      <c r="F542" s="62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>
      <c r="A543" s="24"/>
      <c r="B543" s="24"/>
      <c r="C543" s="24"/>
      <c r="D543" s="24"/>
      <c r="E543" s="24"/>
      <c r="F543" s="62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>
      <c r="A544" s="24"/>
      <c r="B544" s="24"/>
      <c r="C544" s="24"/>
      <c r="D544" s="24"/>
      <c r="E544" s="24"/>
      <c r="F544" s="62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>
      <c r="A545" s="24"/>
      <c r="B545" s="24"/>
      <c r="C545" s="24"/>
      <c r="D545" s="24"/>
      <c r="E545" s="24"/>
      <c r="F545" s="62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>
      <c r="A546" s="24"/>
      <c r="B546" s="24"/>
      <c r="C546" s="24"/>
      <c r="D546" s="24"/>
      <c r="E546" s="24"/>
      <c r="F546" s="62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>
      <c r="A547" s="24"/>
      <c r="B547" s="24"/>
      <c r="C547" s="24"/>
      <c r="D547" s="24"/>
      <c r="E547" s="24"/>
      <c r="F547" s="62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>
      <c r="A548" s="24"/>
      <c r="B548" s="24"/>
      <c r="C548" s="24"/>
      <c r="D548" s="24"/>
      <c r="E548" s="24"/>
      <c r="F548" s="62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>
      <c r="A549" s="24"/>
      <c r="B549" s="24"/>
      <c r="C549" s="24"/>
      <c r="D549" s="24"/>
      <c r="E549" s="24"/>
      <c r="F549" s="62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>
      <c r="A550" s="24"/>
      <c r="B550" s="24"/>
      <c r="C550" s="24"/>
      <c r="D550" s="24"/>
      <c r="E550" s="24"/>
      <c r="F550" s="62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>
      <c r="A551" s="24"/>
      <c r="B551" s="24"/>
      <c r="C551" s="24"/>
      <c r="D551" s="24"/>
      <c r="E551" s="24"/>
      <c r="F551" s="62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>
      <c r="A552" s="24"/>
      <c r="B552" s="24"/>
      <c r="C552" s="24"/>
      <c r="D552" s="24"/>
      <c r="E552" s="24"/>
      <c r="F552" s="62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>
      <c r="A553" s="24"/>
      <c r="B553" s="24"/>
      <c r="C553" s="24"/>
      <c r="D553" s="24"/>
      <c r="E553" s="24"/>
      <c r="F553" s="62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>
      <c r="A554" s="24"/>
      <c r="B554" s="24"/>
      <c r="C554" s="24"/>
      <c r="D554" s="24"/>
      <c r="E554" s="24"/>
      <c r="F554" s="62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>
      <c r="A555" s="24"/>
      <c r="B555" s="24"/>
      <c r="C555" s="24"/>
      <c r="D555" s="24"/>
      <c r="E555" s="24"/>
      <c r="F555" s="62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>
      <c r="A556" s="24"/>
      <c r="B556" s="24"/>
      <c r="C556" s="24"/>
      <c r="D556" s="24"/>
      <c r="E556" s="24"/>
      <c r="F556" s="62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>
      <c r="A557" s="24"/>
      <c r="B557" s="24"/>
      <c r="C557" s="24"/>
      <c r="D557" s="24"/>
      <c r="E557" s="24"/>
      <c r="F557" s="62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>
      <c r="A558" s="24"/>
      <c r="B558" s="24"/>
      <c r="C558" s="24"/>
      <c r="D558" s="24"/>
      <c r="E558" s="24"/>
      <c r="F558" s="62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>
      <c r="A559" s="24"/>
      <c r="B559" s="24"/>
      <c r="C559" s="24"/>
      <c r="D559" s="24"/>
      <c r="E559" s="24"/>
      <c r="F559" s="62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>
      <c r="A560" s="24"/>
      <c r="B560" s="24"/>
      <c r="C560" s="24"/>
      <c r="D560" s="24"/>
      <c r="E560" s="24"/>
      <c r="F560" s="62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>
      <c r="A561" s="24"/>
      <c r="B561" s="24"/>
      <c r="C561" s="24"/>
      <c r="D561" s="24"/>
      <c r="E561" s="24"/>
      <c r="F561" s="62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>
      <c r="A562" s="24"/>
      <c r="B562" s="24"/>
      <c r="C562" s="24"/>
      <c r="D562" s="24"/>
      <c r="E562" s="24"/>
      <c r="F562" s="62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>
      <c r="A563" s="24"/>
      <c r="B563" s="24"/>
      <c r="C563" s="24"/>
      <c r="D563" s="24"/>
      <c r="E563" s="24"/>
      <c r="F563" s="62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>
      <c r="A564" s="24"/>
      <c r="B564" s="24"/>
      <c r="C564" s="24"/>
      <c r="D564" s="24"/>
      <c r="E564" s="24"/>
      <c r="F564" s="62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>
      <c r="A565" s="24"/>
      <c r="B565" s="24"/>
      <c r="C565" s="24"/>
      <c r="D565" s="24"/>
      <c r="E565" s="24"/>
      <c r="F565" s="62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>
      <c r="A566" s="24"/>
      <c r="B566" s="24"/>
      <c r="C566" s="24"/>
      <c r="D566" s="24"/>
      <c r="E566" s="24"/>
      <c r="F566" s="62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>
      <c r="A567" s="24"/>
      <c r="B567" s="24"/>
      <c r="C567" s="24"/>
      <c r="D567" s="24"/>
      <c r="E567" s="24"/>
      <c r="F567" s="62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>
      <c r="A568" s="24"/>
      <c r="B568" s="24"/>
      <c r="C568" s="24"/>
      <c r="D568" s="24"/>
      <c r="E568" s="24"/>
      <c r="F568" s="62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>
      <c r="A569" s="24"/>
      <c r="B569" s="24"/>
      <c r="C569" s="24"/>
      <c r="D569" s="24"/>
      <c r="E569" s="24"/>
      <c r="F569" s="62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>
      <c r="A570" s="24"/>
      <c r="B570" s="24"/>
      <c r="C570" s="24"/>
      <c r="D570" s="24"/>
      <c r="E570" s="24"/>
      <c r="F570" s="62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>
      <c r="A571" s="24"/>
      <c r="B571" s="24"/>
      <c r="C571" s="24"/>
      <c r="D571" s="24"/>
      <c r="E571" s="24"/>
      <c r="F571" s="62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>
      <c r="A572" s="24"/>
      <c r="B572" s="24"/>
      <c r="C572" s="24"/>
      <c r="D572" s="24"/>
      <c r="E572" s="24"/>
      <c r="F572" s="62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>
      <c r="A573" s="24"/>
      <c r="B573" s="24"/>
      <c r="C573" s="24"/>
      <c r="D573" s="24"/>
      <c r="E573" s="24"/>
      <c r="F573" s="62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>
      <c r="A574" s="24"/>
      <c r="B574" s="24"/>
      <c r="C574" s="24"/>
      <c r="D574" s="24"/>
      <c r="E574" s="24"/>
      <c r="F574" s="62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>
      <c r="A575" s="24"/>
      <c r="B575" s="24"/>
      <c r="C575" s="24"/>
      <c r="D575" s="24"/>
      <c r="E575" s="24"/>
      <c r="F575" s="62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>
      <c r="A576" s="24"/>
      <c r="B576" s="24"/>
      <c r="C576" s="24"/>
      <c r="D576" s="24"/>
      <c r="E576" s="24"/>
      <c r="F576" s="62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>
      <c r="A577" s="24"/>
      <c r="B577" s="24"/>
      <c r="C577" s="24"/>
      <c r="D577" s="24"/>
      <c r="E577" s="24"/>
      <c r="F577" s="62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>
      <c r="A578" s="24"/>
      <c r="B578" s="24"/>
      <c r="C578" s="24"/>
      <c r="D578" s="24"/>
      <c r="E578" s="24"/>
      <c r="F578" s="62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>
      <c r="A579" s="24"/>
      <c r="B579" s="24"/>
      <c r="C579" s="24"/>
      <c r="D579" s="24"/>
      <c r="E579" s="24"/>
      <c r="F579" s="62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>
      <c r="A580" s="24"/>
      <c r="B580" s="24"/>
      <c r="C580" s="24"/>
      <c r="D580" s="24"/>
      <c r="E580" s="24"/>
      <c r="F580" s="62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>
      <c r="A581" s="24"/>
      <c r="B581" s="24"/>
      <c r="C581" s="24"/>
      <c r="D581" s="24"/>
      <c r="E581" s="24"/>
      <c r="F581" s="62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>
      <c r="A582" s="24"/>
      <c r="B582" s="24"/>
      <c r="C582" s="24"/>
      <c r="D582" s="24"/>
      <c r="E582" s="24"/>
      <c r="F582" s="62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>
      <c r="A583" s="24"/>
      <c r="B583" s="24"/>
      <c r="C583" s="24"/>
      <c r="D583" s="24"/>
      <c r="E583" s="24"/>
      <c r="F583" s="62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>
      <c r="A584" s="24"/>
      <c r="B584" s="24"/>
      <c r="C584" s="24"/>
      <c r="D584" s="24"/>
      <c r="E584" s="24"/>
      <c r="F584" s="62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>
      <c r="A585" s="24"/>
      <c r="B585" s="24"/>
      <c r="C585" s="24"/>
      <c r="D585" s="24"/>
      <c r="E585" s="24"/>
      <c r="F585" s="62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>
      <c r="A586" s="24"/>
      <c r="B586" s="24"/>
      <c r="C586" s="24"/>
      <c r="D586" s="24"/>
      <c r="E586" s="24"/>
      <c r="F586" s="62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>
      <c r="A587" s="24"/>
      <c r="B587" s="24"/>
      <c r="C587" s="24"/>
      <c r="D587" s="24"/>
      <c r="E587" s="24"/>
      <c r="F587" s="62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>
      <c r="A588" s="24"/>
      <c r="B588" s="24"/>
      <c r="C588" s="24"/>
      <c r="D588" s="24"/>
      <c r="E588" s="24"/>
      <c r="F588" s="62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>
      <c r="A589" s="24"/>
      <c r="B589" s="24"/>
      <c r="C589" s="24"/>
      <c r="D589" s="24"/>
      <c r="E589" s="24"/>
      <c r="F589" s="62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>
      <c r="A590" s="24"/>
      <c r="B590" s="24"/>
      <c r="C590" s="24"/>
      <c r="D590" s="24"/>
      <c r="E590" s="24"/>
      <c r="F590" s="62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>
      <c r="A591" s="24"/>
      <c r="B591" s="24"/>
      <c r="C591" s="24"/>
      <c r="D591" s="24"/>
      <c r="E591" s="24"/>
      <c r="F591" s="62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>
      <c r="A592" s="24"/>
      <c r="B592" s="24"/>
      <c r="C592" s="24"/>
      <c r="D592" s="24"/>
      <c r="E592" s="24"/>
      <c r="F592" s="62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>
      <c r="A593" s="24"/>
      <c r="B593" s="24"/>
      <c r="C593" s="24"/>
      <c r="D593" s="24"/>
      <c r="E593" s="24"/>
      <c r="F593" s="62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>
      <c r="A594" s="24"/>
      <c r="B594" s="24"/>
      <c r="C594" s="24"/>
      <c r="D594" s="24"/>
      <c r="E594" s="24"/>
      <c r="F594" s="62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>
      <c r="A595" s="24"/>
      <c r="B595" s="24"/>
      <c r="C595" s="24"/>
      <c r="D595" s="24"/>
      <c r="E595" s="24"/>
      <c r="F595" s="62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>
      <c r="A596" s="24"/>
      <c r="B596" s="24"/>
      <c r="C596" s="24"/>
      <c r="D596" s="24"/>
      <c r="E596" s="24"/>
      <c r="F596" s="62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>
      <c r="A597" s="24"/>
      <c r="B597" s="24"/>
      <c r="C597" s="24"/>
      <c r="D597" s="24"/>
      <c r="E597" s="24"/>
      <c r="F597" s="62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>
      <c r="A598" s="24"/>
      <c r="B598" s="24"/>
      <c r="C598" s="24"/>
      <c r="D598" s="24"/>
      <c r="E598" s="24"/>
      <c r="F598" s="62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>
      <c r="A599" s="24"/>
      <c r="B599" s="24"/>
      <c r="C599" s="24"/>
      <c r="D599" s="24"/>
      <c r="E599" s="24"/>
      <c r="F599" s="62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>
      <c r="A600" s="24"/>
      <c r="B600" s="24"/>
      <c r="C600" s="24"/>
      <c r="D600" s="24"/>
      <c r="E600" s="24"/>
      <c r="F600" s="62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>
      <c r="A601" s="24"/>
      <c r="B601" s="24"/>
      <c r="C601" s="24"/>
      <c r="D601" s="24"/>
      <c r="E601" s="24"/>
      <c r="F601" s="62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>
      <c r="A602" s="24"/>
      <c r="B602" s="24"/>
      <c r="C602" s="24"/>
      <c r="D602" s="24"/>
      <c r="E602" s="24"/>
      <c r="F602" s="62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>
      <c r="A603" s="24"/>
      <c r="B603" s="24"/>
      <c r="C603" s="24"/>
      <c r="D603" s="24"/>
      <c r="E603" s="24"/>
      <c r="F603" s="62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>
      <c r="A604" s="24"/>
      <c r="B604" s="24"/>
      <c r="C604" s="24"/>
      <c r="D604" s="24"/>
      <c r="E604" s="24"/>
      <c r="F604" s="62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>
      <c r="A605" s="24"/>
      <c r="B605" s="24"/>
      <c r="C605" s="24"/>
      <c r="D605" s="24"/>
      <c r="E605" s="24"/>
      <c r="F605" s="62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>
      <c r="A606" s="24"/>
      <c r="B606" s="24"/>
      <c r="C606" s="24"/>
      <c r="D606" s="24"/>
      <c r="E606" s="24"/>
      <c r="F606" s="62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>
      <c r="A607" s="24"/>
      <c r="B607" s="24"/>
      <c r="C607" s="24"/>
      <c r="D607" s="24"/>
      <c r="E607" s="24"/>
      <c r="F607" s="62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>
      <c r="A608" s="24"/>
      <c r="B608" s="24"/>
      <c r="C608" s="24"/>
      <c r="D608" s="24"/>
      <c r="E608" s="24"/>
      <c r="F608" s="62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>
      <c r="A609" s="24"/>
      <c r="B609" s="24"/>
      <c r="C609" s="24"/>
      <c r="D609" s="24"/>
      <c r="E609" s="24"/>
      <c r="F609" s="62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>
      <c r="A610" s="24"/>
      <c r="B610" s="24"/>
      <c r="C610" s="24"/>
      <c r="D610" s="24"/>
      <c r="E610" s="24"/>
      <c r="F610" s="62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>
      <c r="A611" s="24"/>
      <c r="B611" s="24"/>
      <c r="C611" s="24"/>
      <c r="D611" s="24"/>
      <c r="E611" s="24"/>
      <c r="F611" s="62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>
      <c r="A612" s="24"/>
      <c r="B612" s="24"/>
      <c r="C612" s="24"/>
      <c r="D612" s="24"/>
      <c r="E612" s="24"/>
      <c r="F612" s="62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>
      <c r="A613" s="24"/>
      <c r="B613" s="24"/>
      <c r="C613" s="24"/>
      <c r="D613" s="24"/>
      <c r="E613" s="24"/>
      <c r="F613" s="62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>
      <c r="A614" s="24"/>
      <c r="B614" s="24"/>
      <c r="C614" s="24"/>
      <c r="D614" s="24"/>
      <c r="E614" s="24"/>
      <c r="F614" s="62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>
      <c r="A615" s="24"/>
      <c r="B615" s="24"/>
      <c r="C615" s="24"/>
      <c r="D615" s="24"/>
      <c r="E615" s="24"/>
      <c r="F615" s="62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>
      <c r="A616" s="24"/>
      <c r="B616" s="24"/>
      <c r="C616" s="24"/>
      <c r="D616" s="24"/>
      <c r="E616" s="24"/>
      <c r="F616" s="62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>
      <c r="A617" s="24"/>
      <c r="B617" s="24"/>
      <c r="C617" s="24"/>
      <c r="D617" s="24"/>
      <c r="E617" s="24"/>
      <c r="F617" s="62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>
      <c r="A618" s="24"/>
      <c r="B618" s="24"/>
      <c r="C618" s="24"/>
      <c r="D618" s="24"/>
      <c r="E618" s="24"/>
      <c r="F618" s="62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>
      <c r="A619" s="24"/>
      <c r="B619" s="24"/>
      <c r="C619" s="24"/>
      <c r="D619" s="24"/>
      <c r="E619" s="24"/>
      <c r="F619" s="62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>
      <c r="A620" s="24"/>
      <c r="B620" s="24"/>
      <c r="C620" s="24"/>
      <c r="D620" s="24"/>
      <c r="E620" s="24"/>
      <c r="F620" s="62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>
      <c r="A621" s="24"/>
      <c r="B621" s="24"/>
      <c r="C621" s="24"/>
      <c r="D621" s="24"/>
      <c r="E621" s="24"/>
      <c r="F621" s="62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>
      <c r="A622" s="24"/>
      <c r="B622" s="24"/>
      <c r="C622" s="24"/>
      <c r="D622" s="24"/>
      <c r="E622" s="24"/>
      <c r="F622" s="62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>
      <c r="A623" s="24"/>
      <c r="B623" s="24"/>
      <c r="C623" s="24"/>
      <c r="D623" s="24"/>
      <c r="E623" s="24"/>
      <c r="F623" s="62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>
      <c r="A624" s="24"/>
      <c r="B624" s="24"/>
      <c r="C624" s="24"/>
      <c r="D624" s="24"/>
      <c r="E624" s="24"/>
      <c r="F624" s="62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>
      <c r="A625" s="24"/>
      <c r="B625" s="24"/>
      <c r="C625" s="24"/>
      <c r="D625" s="24"/>
      <c r="E625" s="24"/>
      <c r="F625" s="62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>
      <c r="A626" s="24"/>
      <c r="B626" s="24"/>
      <c r="C626" s="24"/>
      <c r="D626" s="24"/>
      <c r="E626" s="24"/>
      <c r="F626" s="62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>
      <c r="A627" s="24"/>
      <c r="B627" s="24"/>
      <c r="C627" s="24"/>
      <c r="D627" s="24"/>
      <c r="E627" s="24"/>
      <c r="F627" s="62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>
      <c r="A628" s="24"/>
      <c r="B628" s="24"/>
      <c r="C628" s="24"/>
      <c r="D628" s="24"/>
      <c r="E628" s="24"/>
      <c r="F628" s="62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>
      <c r="A629" s="24"/>
      <c r="B629" s="24"/>
      <c r="C629" s="24"/>
      <c r="D629" s="24"/>
      <c r="E629" s="24"/>
      <c r="F629" s="62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>
      <c r="A630" s="24"/>
      <c r="B630" s="24"/>
      <c r="C630" s="24"/>
      <c r="D630" s="24"/>
      <c r="E630" s="24"/>
      <c r="F630" s="62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>
      <c r="A631" s="24"/>
      <c r="B631" s="24"/>
      <c r="C631" s="24"/>
      <c r="D631" s="24"/>
      <c r="E631" s="24"/>
      <c r="F631" s="62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>
      <c r="A632" s="24"/>
      <c r="B632" s="24"/>
      <c r="C632" s="24"/>
      <c r="D632" s="24"/>
      <c r="E632" s="24"/>
      <c r="F632" s="62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>
      <c r="A633" s="24"/>
      <c r="B633" s="24"/>
      <c r="C633" s="24"/>
      <c r="D633" s="24"/>
      <c r="E633" s="24"/>
      <c r="F633" s="62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>
      <c r="A634" s="24"/>
      <c r="B634" s="24"/>
      <c r="C634" s="24"/>
      <c r="D634" s="24"/>
      <c r="E634" s="24"/>
      <c r="F634" s="62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>
      <c r="A635" s="24"/>
      <c r="B635" s="24"/>
      <c r="C635" s="24"/>
      <c r="D635" s="24"/>
      <c r="E635" s="24"/>
      <c r="F635" s="62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>
      <c r="A636" s="24"/>
      <c r="B636" s="24"/>
      <c r="C636" s="24"/>
      <c r="D636" s="24"/>
      <c r="E636" s="24"/>
      <c r="F636" s="62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>
      <c r="A637" s="24"/>
      <c r="B637" s="24"/>
      <c r="C637" s="24"/>
      <c r="D637" s="24"/>
      <c r="E637" s="24"/>
      <c r="F637" s="62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>
      <c r="A638" s="24"/>
      <c r="B638" s="24"/>
      <c r="C638" s="24"/>
      <c r="D638" s="24"/>
      <c r="E638" s="24"/>
      <c r="F638" s="62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>
      <c r="A639" s="24"/>
      <c r="B639" s="24"/>
      <c r="C639" s="24"/>
      <c r="D639" s="24"/>
      <c r="E639" s="24"/>
      <c r="F639" s="62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>
      <c r="A640" s="24"/>
      <c r="B640" s="24"/>
      <c r="C640" s="24"/>
      <c r="D640" s="24"/>
      <c r="E640" s="24"/>
      <c r="F640" s="62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>
      <c r="A641" s="24"/>
      <c r="B641" s="24"/>
      <c r="C641" s="24"/>
      <c r="D641" s="24"/>
      <c r="E641" s="24"/>
      <c r="F641" s="62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>
      <c r="A642" s="24"/>
      <c r="B642" s="24"/>
      <c r="C642" s="24"/>
      <c r="D642" s="24"/>
      <c r="E642" s="24"/>
      <c r="F642" s="62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>
      <c r="A643" s="24"/>
      <c r="B643" s="24"/>
      <c r="C643" s="24"/>
      <c r="D643" s="24"/>
      <c r="E643" s="24"/>
      <c r="F643" s="62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>
      <c r="A644" s="24"/>
      <c r="B644" s="24"/>
      <c r="C644" s="24"/>
      <c r="D644" s="24"/>
      <c r="E644" s="24"/>
      <c r="F644" s="62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>
      <c r="A645" s="24"/>
      <c r="B645" s="24"/>
      <c r="C645" s="24"/>
      <c r="D645" s="24"/>
      <c r="E645" s="24"/>
      <c r="F645" s="62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>
      <c r="A646" s="24"/>
      <c r="B646" s="24"/>
      <c r="C646" s="24"/>
      <c r="D646" s="24"/>
      <c r="E646" s="24"/>
      <c r="F646" s="62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>
      <c r="A647" s="24"/>
      <c r="B647" s="24"/>
      <c r="C647" s="24"/>
      <c r="D647" s="24"/>
      <c r="E647" s="24"/>
      <c r="F647" s="62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>
      <c r="A648" s="24"/>
      <c r="B648" s="24"/>
      <c r="C648" s="24"/>
      <c r="D648" s="24"/>
      <c r="E648" s="24"/>
      <c r="F648" s="62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>
      <c r="A649" s="24"/>
      <c r="B649" s="24"/>
      <c r="C649" s="24"/>
      <c r="D649" s="24"/>
      <c r="E649" s="24"/>
      <c r="F649" s="62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>
      <c r="A650" s="24"/>
      <c r="B650" s="24"/>
      <c r="C650" s="24"/>
      <c r="D650" s="24"/>
      <c r="E650" s="24"/>
      <c r="F650" s="62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>
      <c r="A651" s="24"/>
      <c r="B651" s="24"/>
      <c r="C651" s="24"/>
      <c r="D651" s="24"/>
      <c r="E651" s="24"/>
      <c r="F651" s="62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>
      <c r="A652" s="24"/>
      <c r="B652" s="24"/>
      <c r="C652" s="24"/>
      <c r="D652" s="24"/>
      <c r="E652" s="24"/>
      <c r="F652" s="62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>
      <c r="A653" s="24"/>
      <c r="B653" s="24"/>
      <c r="C653" s="24"/>
      <c r="D653" s="24"/>
      <c r="E653" s="24"/>
      <c r="F653" s="62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>
      <c r="A654" s="24"/>
      <c r="B654" s="24"/>
      <c r="C654" s="24"/>
      <c r="D654" s="24"/>
      <c r="E654" s="24"/>
      <c r="F654" s="62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>
      <c r="A655" s="24"/>
      <c r="B655" s="24"/>
      <c r="C655" s="24"/>
      <c r="D655" s="24"/>
      <c r="E655" s="24"/>
      <c r="F655" s="62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>
      <c r="A656" s="24"/>
      <c r="B656" s="24"/>
      <c r="C656" s="24"/>
      <c r="D656" s="24"/>
      <c r="E656" s="24"/>
      <c r="F656" s="62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>
      <c r="A657" s="24"/>
      <c r="B657" s="24"/>
      <c r="C657" s="24"/>
      <c r="D657" s="24"/>
      <c r="E657" s="24"/>
      <c r="F657" s="62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>
      <c r="A658" s="24"/>
      <c r="B658" s="24"/>
      <c r="C658" s="24"/>
      <c r="D658" s="24"/>
      <c r="E658" s="24"/>
      <c r="F658" s="62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>
      <c r="A659" s="24"/>
      <c r="B659" s="24"/>
      <c r="C659" s="24"/>
      <c r="D659" s="24"/>
      <c r="E659" s="24"/>
      <c r="F659" s="62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>
      <c r="A660" s="24"/>
      <c r="B660" s="24"/>
      <c r="C660" s="24"/>
      <c r="D660" s="24"/>
      <c r="E660" s="24"/>
      <c r="F660" s="62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>
      <c r="A661" s="24"/>
      <c r="B661" s="24"/>
      <c r="C661" s="24"/>
      <c r="D661" s="24"/>
      <c r="E661" s="24"/>
      <c r="F661" s="62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>
      <c r="A662" s="24"/>
      <c r="B662" s="24"/>
      <c r="C662" s="24"/>
      <c r="D662" s="24"/>
      <c r="E662" s="24"/>
      <c r="F662" s="62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>
      <c r="A663" s="24"/>
      <c r="B663" s="24"/>
      <c r="C663" s="24"/>
      <c r="D663" s="24"/>
      <c r="E663" s="24"/>
      <c r="F663" s="62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>
      <c r="A664" s="24"/>
      <c r="B664" s="24"/>
      <c r="C664" s="24"/>
      <c r="D664" s="24"/>
      <c r="E664" s="24"/>
      <c r="F664" s="62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>
      <c r="A665" s="24"/>
      <c r="B665" s="24"/>
      <c r="C665" s="24"/>
      <c r="D665" s="24"/>
      <c r="E665" s="24"/>
      <c r="F665" s="62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>
      <c r="A666" s="24"/>
      <c r="B666" s="24"/>
      <c r="C666" s="24"/>
      <c r="D666" s="24"/>
      <c r="E666" s="24"/>
      <c r="F666" s="62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>
      <c r="A667" s="24"/>
      <c r="B667" s="24"/>
      <c r="C667" s="24"/>
      <c r="D667" s="24"/>
      <c r="E667" s="24"/>
      <c r="F667" s="62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>
      <c r="A668" s="24"/>
      <c r="B668" s="24"/>
      <c r="C668" s="24"/>
      <c r="D668" s="24"/>
      <c r="E668" s="24"/>
      <c r="F668" s="62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>
      <c r="A669" s="24"/>
      <c r="B669" s="24"/>
      <c r="C669" s="24"/>
      <c r="D669" s="24"/>
      <c r="E669" s="24"/>
      <c r="F669" s="62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>
      <c r="A670" s="24"/>
      <c r="B670" s="24"/>
      <c r="C670" s="24"/>
      <c r="D670" s="24"/>
      <c r="E670" s="24"/>
      <c r="F670" s="62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>
      <c r="A671" s="24"/>
      <c r="B671" s="24"/>
      <c r="C671" s="24"/>
      <c r="D671" s="24"/>
      <c r="E671" s="24"/>
      <c r="F671" s="62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>
      <c r="A672" s="24"/>
      <c r="B672" s="24"/>
      <c r="C672" s="24"/>
      <c r="D672" s="24"/>
      <c r="E672" s="24"/>
      <c r="F672" s="62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>
      <c r="A673" s="24"/>
      <c r="B673" s="24"/>
      <c r="C673" s="24"/>
      <c r="D673" s="24"/>
      <c r="E673" s="24"/>
      <c r="F673" s="62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>
      <c r="A674" s="24"/>
      <c r="B674" s="24"/>
      <c r="C674" s="24"/>
      <c r="D674" s="24"/>
      <c r="E674" s="24"/>
      <c r="F674" s="62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>
      <c r="A675" s="24"/>
      <c r="B675" s="24"/>
      <c r="C675" s="24"/>
      <c r="D675" s="24"/>
      <c r="E675" s="24"/>
      <c r="F675" s="62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>
      <c r="A676" s="24"/>
      <c r="B676" s="24"/>
      <c r="C676" s="24"/>
      <c r="D676" s="24"/>
      <c r="E676" s="24"/>
      <c r="F676" s="62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>
      <c r="A677" s="24"/>
      <c r="B677" s="24"/>
      <c r="C677" s="24"/>
      <c r="D677" s="24"/>
      <c r="E677" s="24"/>
      <c r="F677" s="62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>
      <c r="A678" s="24"/>
      <c r="B678" s="24"/>
      <c r="C678" s="24"/>
      <c r="D678" s="24"/>
      <c r="E678" s="24"/>
      <c r="F678" s="62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>
      <c r="A679" s="24"/>
      <c r="B679" s="24"/>
      <c r="C679" s="24"/>
      <c r="D679" s="24"/>
      <c r="E679" s="24"/>
      <c r="F679" s="62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>
      <c r="A680" s="24"/>
      <c r="B680" s="24"/>
      <c r="C680" s="24"/>
      <c r="D680" s="24"/>
      <c r="E680" s="24"/>
      <c r="F680" s="62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>
      <c r="A681" s="24"/>
      <c r="B681" s="24"/>
      <c r="C681" s="24"/>
      <c r="D681" s="24"/>
      <c r="E681" s="24"/>
      <c r="F681" s="62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>
      <c r="A682" s="24"/>
      <c r="B682" s="24"/>
      <c r="C682" s="24"/>
      <c r="D682" s="24"/>
      <c r="E682" s="24"/>
      <c r="F682" s="62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>
      <c r="A683" s="24"/>
      <c r="B683" s="24"/>
      <c r="C683" s="24"/>
      <c r="D683" s="24"/>
      <c r="E683" s="24"/>
      <c r="F683" s="62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>
      <c r="A684" s="24"/>
      <c r="B684" s="24"/>
      <c r="C684" s="24"/>
      <c r="D684" s="24"/>
      <c r="E684" s="24"/>
      <c r="F684" s="62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>
      <c r="A685" s="24"/>
      <c r="B685" s="24"/>
      <c r="C685" s="24"/>
      <c r="D685" s="24"/>
      <c r="E685" s="24"/>
      <c r="F685" s="62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>
      <c r="A686" s="24"/>
      <c r="B686" s="24"/>
      <c r="C686" s="24"/>
      <c r="D686" s="24"/>
      <c r="E686" s="24"/>
      <c r="F686" s="62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>
      <c r="A687" s="24"/>
      <c r="B687" s="24"/>
      <c r="C687" s="24"/>
      <c r="D687" s="24"/>
      <c r="E687" s="24"/>
      <c r="F687" s="62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>
      <c r="A688" s="24"/>
      <c r="B688" s="24"/>
      <c r="C688" s="24"/>
      <c r="D688" s="24"/>
      <c r="E688" s="24"/>
      <c r="F688" s="62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>
      <c r="A689" s="24"/>
      <c r="B689" s="24"/>
      <c r="C689" s="24"/>
      <c r="D689" s="24"/>
      <c r="E689" s="24"/>
      <c r="F689" s="62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>
      <c r="A690" s="24"/>
      <c r="B690" s="24"/>
      <c r="C690" s="24"/>
      <c r="D690" s="24"/>
      <c r="E690" s="24"/>
      <c r="F690" s="62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>
      <c r="A691" s="24"/>
      <c r="B691" s="24"/>
      <c r="C691" s="24"/>
      <c r="D691" s="24"/>
      <c r="E691" s="24"/>
      <c r="F691" s="62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>
      <c r="A692" s="24"/>
      <c r="B692" s="24"/>
      <c r="C692" s="24"/>
      <c r="D692" s="24"/>
      <c r="E692" s="24"/>
      <c r="F692" s="62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>
      <c r="A693" s="24"/>
      <c r="B693" s="24"/>
      <c r="C693" s="24"/>
      <c r="D693" s="24"/>
      <c r="E693" s="24"/>
      <c r="F693" s="62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>
      <c r="A694" s="24"/>
      <c r="B694" s="24"/>
      <c r="C694" s="24"/>
      <c r="D694" s="24"/>
      <c r="E694" s="24"/>
      <c r="F694" s="62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>
      <c r="A695" s="24"/>
      <c r="B695" s="24"/>
      <c r="C695" s="24"/>
      <c r="D695" s="24"/>
      <c r="E695" s="24"/>
      <c r="F695" s="62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>
      <c r="A696" s="24"/>
      <c r="B696" s="24"/>
      <c r="C696" s="24"/>
      <c r="D696" s="24"/>
      <c r="E696" s="24"/>
      <c r="F696" s="62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>
      <c r="A697" s="24"/>
      <c r="B697" s="24"/>
      <c r="C697" s="24"/>
      <c r="D697" s="24"/>
      <c r="E697" s="24"/>
      <c r="F697" s="62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>
      <c r="A698" s="24"/>
      <c r="B698" s="24"/>
      <c r="C698" s="24"/>
      <c r="D698" s="24"/>
      <c r="E698" s="24"/>
      <c r="F698" s="62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>
      <c r="A699" s="24"/>
      <c r="B699" s="24"/>
      <c r="C699" s="24"/>
      <c r="D699" s="24"/>
      <c r="E699" s="24"/>
      <c r="F699" s="62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>
      <c r="A700" s="24"/>
      <c r="B700" s="24"/>
      <c r="C700" s="24"/>
      <c r="D700" s="24"/>
      <c r="E700" s="24"/>
      <c r="F700" s="62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>
      <c r="A701" s="24"/>
      <c r="B701" s="24"/>
      <c r="C701" s="24"/>
      <c r="D701" s="24"/>
      <c r="E701" s="24"/>
      <c r="F701" s="62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>
      <c r="A702" s="24"/>
      <c r="B702" s="24"/>
      <c r="C702" s="24"/>
      <c r="D702" s="24"/>
      <c r="E702" s="24"/>
      <c r="F702" s="62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>
      <c r="A703" s="24"/>
      <c r="B703" s="24"/>
      <c r="C703" s="24"/>
      <c r="D703" s="24"/>
      <c r="E703" s="24"/>
      <c r="F703" s="62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>
      <c r="A704" s="24"/>
      <c r="B704" s="24"/>
      <c r="C704" s="24"/>
      <c r="D704" s="24"/>
      <c r="E704" s="24"/>
      <c r="F704" s="62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>
      <c r="A705" s="24"/>
      <c r="B705" s="24"/>
      <c r="C705" s="24"/>
      <c r="D705" s="24"/>
      <c r="E705" s="24"/>
      <c r="F705" s="62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>
      <c r="A706" s="24"/>
      <c r="B706" s="24"/>
      <c r="C706" s="24"/>
      <c r="D706" s="24"/>
      <c r="E706" s="24"/>
      <c r="F706" s="62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>
      <c r="A707" s="24"/>
      <c r="B707" s="24"/>
      <c r="C707" s="24"/>
      <c r="D707" s="24"/>
      <c r="E707" s="24"/>
      <c r="F707" s="62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>
      <c r="A708" s="24"/>
      <c r="B708" s="24"/>
      <c r="C708" s="24"/>
      <c r="D708" s="24"/>
      <c r="E708" s="24"/>
      <c r="F708" s="62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>
      <c r="A709" s="24"/>
      <c r="B709" s="24"/>
      <c r="C709" s="24"/>
      <c r="D709" s="24"/>
      <c r="E709" s="24"/>
      <c r="F709" s="62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>
      <c r="A710" s="24"/>
      <c r="B710" s="24"/>
      <c r="C710" s="24"/>
      <c r="D710" s="24"/>
      <c r="E710" s="24"/>
      <c r="F710" s="62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>
      <c r="A711" s="24"/>
      <c r="B711" s="24"/>
      <c r="C711" s="24"/>
      <c r="D711" s="24"/>
      <c r="E711" s="24"/>
      <c r="F711" s="62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>
      <c r="A712" s="24"/>
      <c r="B712" s="24"/>
      <c r="C712" s="24"/>
      <c r="D712" s="24"/>
      <c r="E712" s="24"/>
      <c r="F712" s="62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>
      <c r="A713" s="24"/>
      <c r="B713" s="24"/>
      <c r="C713" s="24"/>
      <c r="D713" s="24"/>
      <c r="E713" s="24"/>
      <c r="F713" s="62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>
      <c r="A714" s="24"/>
      <c r="B714" s="24"/>
      <c r="C714" s="24"/>
      <c r="D714" s="24"/>
      <c r="E714" s="24"/>
      <c r="F714" s="62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>
      <c r="A715" s="24"/>
      <c r="B715" s="24"/>
      <c r="C715" s="24"/>
      <c r="D715" s="24"/>
      <c r="E715" s="24"/>
      <c r="F715" s="62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>
      <c r="A716" s="24"/>
      <c r="B716" s="24"/>
      <c r="C716" s="24"/>
      <c r="D716" s="24"/>
      <c r="E716" s="24"/>
      <c r="F716" s="62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>
      <c r="A717" s="24"/>
      <c r="B717" s="24"/>
      <c r="C717" s="24"/>
      <c r="D717" s="24"/>
      <c r="E717" s="24"/>
      <c r="F717" s="62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>
      <c r="A718" s="24"/>
      <c r="B718" s="24"/>
      <c r="C718" s="24"/>
      <c r="D718" s="24"/>
      <c r="E718" s="24"/>
      <c r="F718" s="62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>
      <c r="A719" s="24"/>
      <c r="B719" s="24"/>
      <c r="C719" s="24"/>
      <c r="D719" s="24"/>
      <c r="E719" s="24"/>
      <c r="F719" s="62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>
      <c r="A720" s="24"/>
      <c r="B720" s="24"/>
      <c r="C720" s="24"/>
      <c r="D720" s="24"/>
      <c r="E720" s="24"/>
      <c r="F720" s="62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>
      <c r="A721" s="24"/>
      <c r="B721" s="24"/>
      <c r="C721" s="24"/>
      <c r="D721" s="24"/>
      <c r="E721" s="24"/>
      <c r="F721" s="62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>
      <c r="A722" s="24"/>
      <c r="B722" s="24"/>
      <c r="C722" s="24"/>
      <c r="D722" s="24"/>
      <c r="E722" s="24"/>
      <c r="F722" s="62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>
      <c r="A723" s="24"/>
      <c r="B723" s="24"/>
      <c r="C723" s="24"/>
      <c r="D723" s="24"/>
      <c r="E723" s="24"/>
      <c r="F723" s="62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>
      <c r="A724" s="24"/>
      <c r="B724" s="24"/>
      <c r="C724" s="24"/>
      <c r="D724" s="24"/>
      <c r="E724" s="24"/>
      <c r="F724" s="62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>
      <c r="A725" s="24"/>
      <c r="B725" s="24"/>
      <c r="C725" s="24"/>
      <c r="D725" s="24"/>
      <c r="E725" s="24"/>
      <c r="F725" s="62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>
      <c r="A726" s="24"/>
      <c r="B726" s="24"/>
      <c r="C726" s="24"/>
      <c r="D726" s="24"/>
      <c r="E726" s="24"/>
      <c r="F726" s="62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>
      <c r="A727" s="24"/>
      <c r="B727" s="24"/>
      <c r="C727" s="24"/>
      <c r="D727" s="24"/>
      <c r="E727" s="24"/>
      <c r="F727" s="62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>
      <c r="A728" s="24"/>
      <c r="B728" s="24"/>
      <c r="C728" s="24"/>
      <c r="D728" s="24"/>
      <c r="E728" s="24"/>
      <c r="F728" s="62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>
      <c r="A729" s="24"/>
      <c r="B729" s="24"/>
      <c r="C729" s="24"/>
      <c r="D729" s="24"/>
      <c r="E729" s="24"/>
      <c r="F729" s="62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>
      <c r="A730" s="24"/>
      <c r="B730" s="24"/>
      <c r="C730" s="24"/>
      <c r="D730" s="24"/>
      <c r="E730" s="24"/>
      <c r="F730" s="62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>
      <c r="A731" s="24"/>
      <c r="B731" s="24"/>
      <c r="C731" s="24"/>
      <c r="D731" s="24"/>
      <c r="E731" s="24"/>
      <c r="F731" s="62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>
      <c r="A732" s="24"/>
      <c r="B732" s="24"/>
      <c r="C732" s="24"/>
      <c r="D732" s="24"/>
      <c r="E732" s="24"/>
      <c r="F732" s="62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>
      <c r="A733" s="24"/>
      <c r="B733" s="24"/>
      <c r="C733" s="24"/>
      <c r="D733" s="24"/>
      <c r="E733" s="24"/>
      <c r="F733" s="62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>
      <c r="A734" s="24"/>
      <c r="B734" s="24"/>
      <c r="C734" s="24"/>
      <c r="D734" s="24"/>
      <c r="E734" s="24"/>
      <c r="F734" s="62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>
      <c r="A735" s="24"/>
      <c r="B735" s="24"/>
      <c r="C735" s="24"/>
      <c r="D735" s="24"/>
      <c r="E735" s="24"/>
      <c r="F735" s="62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>
      <c r="A736" s="24"/>
      <c r="B736" s="24"/>
      <c r="C736" s="24"/>
      <c r="D736" s="24"/>
      <c r="E736" s="24"/>
      <c r="F736" s="62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>
      <c r="A737" s="24"/>
      <c r="B737" s="24"/>
      <c r="C737" s="24"/>
      <c r="D737" s="24"/>
      <c r="E737" s="24"/>
      <c r="F737" s="62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>
      <c r="A738" s="24"/>
      <c r="B738" s="24"/>
      <c r="C738" s="24"/>
      <c r="D738" s="24"/>
      <c r="E738" s="24"/>
      <c r="F738" s="62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>
      <c r="A739" s="24"/>
      <c r="B739" s="24"/>
      <c r="C739" s="24"/>
      <c r="D739" s="24"/>
      <c r="E739" s="24"/>
      <c r="F739" s="62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>
      <c r="A740" s="24"/>
      <c r="B740" s="24"/>
      <c r="C740" s="24"/>
      <c r="D740" s="24"/>
      <c r="E740" s="24"/>
      <c r="F740" s="62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>
      <c r="A741" s="24"/>
      <c r="B741" s="24"/>
      <c r="C741" s="24"/>
      <c r="D741" s="24"/>
      <c r="E741" s="24"/>
      <c r="F741" s="62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>
      <c r="A742" s="24"/>
      <c r="B742" s="24"/>
      <c r="C742" s="24"/>
      <c r="D742" s="24"/>
      <c r="E742" s="24"/>
      <c r="F742" s="62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>
      <c r="A743" s="24"/>
      <c r="B743" s="24"/>
      <c r="C743" s="24"/>
      <c r="D743" s="24"/>
      <c r="E743" s="24"/>
      <c r="F743" s="62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>
      <c r="A744" s="24"/>
      <c r="B744" s="24"/>
      <c r="C744" s="24"/>
      <c r="D744" s="24"/>
      <c r="E744" s="24"/>
      <c r="F744" s="62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>
      <c r="A745" s="24"/>
      <c r="B745" s="24"/>
      <c r="C745" s="24"/>
      <c r="D745" s="24"/>
      <c r="E745" s="24"/>
      <c r="F745" s="62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>
      <c r="A746" s="24"/>
      <c r="B746" s="24"/>
      <c r="C746" s="24"/>
      <c r="D746" s="24"/>
      <c r="E746" s="24"/>
      <c r="F746" s="62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>
      <c r="A747" s="24"/>
      <c r="B747" s="24"/>
      <c r="C747" s="24"/>
      <c r="D747" s="24"/>
      <c r="E747" s="24"/>
      <c r="F747" s="62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>
      <c r="A748" s="24"/>
      <c r="B748" s="24"/>
      <c r="C748" s="24"/>
      <c r="D748" s="24"/>
      <c r="E748" s="24"/>
      <c r="F748" s="62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>
      <c r="A749" s="24"/>
      <c r="B749" s="24"/>
      <c r="C749" s="24"/>
      <c r="D749" s="24"/>
      <c r="E749" s="24"/>
      <c r="F749" s="62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>
      <c r="A750" s="24"/>
      <c r="B750" s="24"/>
      <c r="C750" s="24"/>
      <c r="D750" s="24"/>
      <c r="E750" s="24"/>
      <c r="F750" s="62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>
      <c r="A751" s="24"/>
      <c r="B751" s="24"/>
      <c r="C751" s="24"/>
      <c r="D751" s="24"/>
      <c r="E751" s="24"/>
      <c r="F751" s="62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>
      <c r="A752" s="24"/>
      <c r="B752" s="24"/>
      <c r="C752" s="24"/>
      <c r="D752" s="24"/>
      <c r="E752" s="24"/>
      <c r="F752" s="62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>
      <c r="A753" s="24"/>
      <c r="B753" s="24"/>
      <c r="C753" s="24"/>
      <c r="D753" s="24"/>
      <c r="E753" s="24"/>
      <c r="F753" s="62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>
      <c r="A754" s="24"/>
      <c r="B754" s="24"/>
      <c r="C754" s="24"/>
      <c r="D754" s="24"/>
      <c r="E754" s="24"/>
      <c r="F754" s="62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>
      <c r="A755" s="24"/>
      <c r="B755" s="24"/>
      <c r="C755" s="24"/>
      <c r="D755" s="24"/>
      <c r="E755" s="24"/>
      <c r="F755" s="62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>
      <c r="A756" s="24"/>
      <c r="B756" s="24"/>
      <c r="C756" s="24"/>
      <c r="D756" s="24"/>
      <c r="E756" s="24"/>
      <c r="F756" s="62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>
      <c r="A757" s="24"/>
      <c r="B757" s="24"/>
      <c r="C757" s="24"/>
      <c r="D757" s="24"/>
      <c r="E757" s="24"/>
      <c r="F757" s="62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>
      <c r="A758" s="24"/>
      <c r="B758" s="24"/>
      <c r="C758" s="24"/>
      <c r="D758" s="24"/>
      <c r="E758" s="24"/>
      <c r="F758" s="62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>
      <c r="A759" s="24"/>
      <c r="B759" s="24"/>
      <c r="C759" s="24"/>
      <c r="D759" s="24"/>
      <c r="E759" s="24"/>
      <c r="F759" s="62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>
      <c r="A760" s="24"/>
      <c r="B760" s="24"/>
      <c r="C760" s="24"/>
      <c r="D760" s="24"/>
      <c r="E760" s="24"/>
      <c r="F760" s="62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>
      <c r="A761" s="24"/>
      <c r="B761" s="24"/>
      <c r="C761" s="24"/>
      <c r="D761" s="24"/>
      <c r="E761" s="24"/>
      <c r="F761" s="62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>
      <c r="A762" s="24"/>
      <c r="B762" s="24"/>
      <c r="C762" s="24"/>
      <c r="D762" s="24"/>
      <c r="E762" s="24"/>
      <c r="F762" s="62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>
      <c r="A763" s="24"/>
      <c r="B763" s="24"/>
      <c r="C763" s="24"/>
      <c r="D763" s="24"/>
      <c r="E763" s="24"/>
      <c r="F763" s="62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>
      <c r="A764" s="24"/>
      <c r="B764" s="24"/>
      <c r="C764" s="24"/>
      <c r="D764" s="24"/>
      <c r="E764" s="24"/>
      <c r="F764" s="62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>
      <c r="A765" s="24"/>
      <c r="B765" s="24"/>
      <c r="C765" s="24"/>
      <c r="D765" s="24"/>
      <c r="E765" s="24"/>
      <c r="F765" s="62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>
      <c r="A766" s="24"/>
      <c r="B766" s="24"/>
      <c r="C766" s="24"/>
      <c r="D766" s="24"/>
      <c r="E766" s="24"/>
      <c r="F766" s="62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>
      <c r="A767" s="24"/>
      <c r="B767" s="24"/>
      <c r="C767" s="24"/>
      <c r="D767" s="24"/>
      <c r="E767" s="24"/>
      <c r="F767" s="62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>
      <c r="A768" s="24"/>
      <c r="B768" s="24"/>
      <c r="C768" s="24"/>
      <c r="D768" s="24"/>
      <c r="E768" s="24"/>
      <c r="F768" s="62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>
      <c r="A769" s="24"/>
      <c r="B769" s="24"/>
      <c r="C769" s="24"/>
      <c r="D769" s="24"/>
      <c r="E769" s="24"/>
      <c r="F769" s="62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>
      <c r="A770" s="24"/>
      <c r="B770" s="24"/>
      <c r="C770" s="24"/>
      <c r="D770" s="24"/>
      <c r="E770" s="24"/>
      <c r="F770" s="62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>
      <c r="A771" s="24"/>
      <c r="B771" s="24"/>
      <c r="C771" s="24"/>
      <c r="D771" s="24"/>
      <c r="E771" s="24"/>
      <c r="F771" s="62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>
      <c r="A772" s="24"/>
      <c r="B772" s="24"/>
      <c r="C772" s="24"/>
      <c r="D772" s="24"/>
      <c r="E772" s="24"/>
      <c r="F772" s="62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>
      <c r="A773" s="24"/>
      <c r="B773" s="24"/>
      <c r="C773" s="24"/>
      <c r="D773" s="24"/>
      <c r="E773" s="24"/>
      <c r="F773" s="62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>
      <c r="A774" s="24"/>
      <c r="B774" s="24"/>
      <c r="C774" s="24"/>
      <c r="D774" s="24"/>
      <c r="E774" s="24"/>
      <c r="F774" s="62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>
      <c r="A775" s="24"/>
      <c r="B775" s="24"/>
      <c r="C775" s="24"/>
      <c r="D775" s="24"/>
      <c r="E775" s="24"/>
      <c r="F775" s="62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>
      <c r="A776" s="24"/>
      <c r="B776" s="24"/>
      <c r="C776" s="24"/>
      <c r="D776" s="24"/>
      <c r="E776" s="24"/>
      <c r="F776" s="62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>
      <c r="A777" s="24"/>
      <c r="B777" s="24"/>
      <c r="C777" s="24"/>
      <c r="D777" s="24"/>
      <c r="E777" s="24"/>
      <c r="F777" s="62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>
      <c r="A778" s="24"/>
      <c r="B778" s="24"/>
      <c r="C778" s="24"/>
      <c r="D778" s="24"/>
      <c r="E778" s="24"/>
      <c r="F778" s="62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>
      <c r="A779" s="24"/>
      <c r="B779" s="24"/>
      <c r="C779" s="24"/>
      <c r="D779" s="24"/>
      <c r="E779" s="24"/>
      <c r="F779" s="62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>
      <c r="A780" s="24"/>
      <c r="B780" s="24"/>
      <c r="C780" s="24"/>
      <c r="D780" s="24"/>
      <c r="E780" s="24"/>
      <c r="F780" s="62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>
      <c r="A781" s="24"/>
      <c r="B781" s="24"/>
      <c r="C781" s="24"/>
      <c r="D781" s="24"/>
      <c r="E781" s="24"/>
      <c r="F781" s="62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>
      <c r="A782" s="24"/>
      <c r="B782" s="24"/>
      <c r="C782" s="24"/>
      <c r="D782" s="24"/>
      <c r="E782" s="24"/>
      <c r="F782" s="62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>
      <c r="A783" s="24"/>
      <c r="B783" s="24"/>
      <c r="C783" s="24"/>
      <c r="D783" s="24"/>
      <c r="E783" s="24"/>
      <c r="F783" s="62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>
      <c r="A784" s="24"/>
      <c r="B784" s="24"/>
      <c r="C784" s="24"/>
      <c r="D784" s="24"/>
      <c r="E784" s="24"/>
      <c r="F784" s="62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>
      <c r="A785" s="24"/>
      <c r="B785" s="24"/>
      <c r="C785" s="24"/>
      <c r="D785" s="24"/>
      <c r="E785" s="24"/>
      <c r="F785" s="62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>
      <c r="A786" s="24"/>
      <c r="B786" s="24"/>
      <c r="C786" s="24"/>
      <c r="D786" s="24"/>
      <c r="E786" s="24"/>
      <c r="F786" s="62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>
      <c r="A787" s="24"/>
      <c r="B787" s="24"/>
      <c r="C787" s="24"/>
      <c r="D787" s="24"/>
      <c r="E787" s="24"/>
      <c r="F787" s="62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>
      <c r="A788" s="24"/>
      <c r="B788" s="24"/>
      <c r="C788" s="24"/>
      <c r="D788" s="24"/>
      <c r="E788" s="24"/>
      <c r="F788" s="62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>
      <c r="A789" s="24"/>
      <c r="B789" s="24"/>
      <c r="C789" s="24"/>
      <c r="D789" s="24"/>
      <c r="E789" s="24"/>
      <c r="F789" s="62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>
      <c r="A790" s="24"/>
      <c r="B790" s="24"/>
      <c r="C790" s="24"/>
      <c r="D790" s="24"/>
      <c r="E790" s="24"/>
      <c r="F790" s="62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>
      <c r="A791" s="24"/>
      <c r="B791" s="24"/>
      <c r="C791" s="24"/>
      <c r="D791" s="24"/>
      <c r="E791" s="24"/>
      <c r="F791" s="62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>
      <c r="A792" s="24"/>
      <c r="B792" s="24"/>
      <c r="C792" s="24"/>
      <c r="D792" s="24"/>
      <c r="E792" s="24"/>
      <c r="F792" s="62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>
      <c r="A793" s="24"/>
      <c r="B793" s="24"/>
      <c r="C793" s="24"/>
      <c r="D793" s="24"/>
      <c r="E793" s="24"/>
      <c r="F793" s="62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>
      <c r="A794" s="24"/>
      <c r="B794" s="24"/>
      <c r="C794" s="24"/>
      <c r="D794" s="24"/>
      <c r="E794" s="24"/>
      <c r="F794" s="62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>
      <c r="A795" s="24"/>
      <c r="B795" s="24"/>
      <c r="C795" s="24"/>
      <c r="D795" s="24"/>
      <c r="E795" s="24"/>
      <c r="F795" s="62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>
      <c r="A796" s="24"/>
      <c r="B796" s="24"/>
      <c r="C796" s="24"/>
      <c r="D796" s="24"/>
      <c r="E796" s="24"/>
      <c r="F796" s="62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>
      <c r="A797" s="24"/>
      <c r="B797" s="24"/>
      <c r="C797" s="24"/>
      <c r="D797" s="24"/>
      <c r="E797" s="24"/>
      <c r="F797" s="62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>
      <c r="A798" s="24"/>
      <c r="B798" s="24"/>
      <c r="C798" s="24"/>
      <c r="D798" s="24"/>
      <c r="E798" s="24"/>
      <c r="F798" s="62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>
      <c r="A799" s="24"/>
      <c r="B799" s="24"/>
      <c r="C799" s="24"/>
      <c r="D799" s="24"/>
      <c r="E799" s="24"/>
      <c r="F799" s="62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>
      <c r="A800" s="24"/>
      <c r="B800" s="24"/>
      <c r="C800" s="24"/>
      <c r="D800" s="24"/>
      <c r="E800" s="24"/>
      <c r="F800" s="62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>
      <c r="A801" s="24"/>
      <c r="B801" s="24"/>
      <c r="C801" s="24"/>
      <c r="D801" s="24"/>
      <c r="E801" s="24"/>
      <c r="F801" s="62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>
      <c r="A802" s="24"/>
      <c r="B802" s="24"/>
      <c r="C802" s="24"/>
      <c r="D802" s="24"/>
      <c r="E802" s="24"/>
      <c r="F802" s="62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>
      <c r="A803" s="24"/>
      <c r="B803" s="24"/>
      <c r="C803" s="24"/>
      <c r="D803" s="24"/>
      <c r="E803" s="24"/>
      <c r="F803" s="62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>
      <c r="A804" s="24"/>
      <c r="B804" s="24"/>
      <c r="C804" s="24"/>
      <c r="D804" s="24"/>
      <c r="E804" s="24"/>
      <c r="F804" s="62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>
      <c r="A805" s="24"/>
      <c r="B805" s="24"/>
      <c r="C805" s="24"/>
      <c r="D805" s="24"/>
      <c r="E805" s="24"/>
      <c r="F805" s="62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>
      <c r="A806" s="24"/>
      <c r="B806" s="24"/>
      <c r="C806" s="24"/>
      <c r="D806" s="24"/>
      <c r="E806" s="24"/>
      <c r="F806" s="62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>
      <c r="A807" s="24"/>
      <c r="B807" s="24"/>
      <c r="C807" s="24"/>
      <c r="D807" s="24"/>
      <c r="E807" s="24"/>
      <c r="F807" s="62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>
      <c r="A808" s="24"/>
      <c r="B808" s="24"/>
      <c r="C808" s="24"/>
      <c r="D808" s="24"/>
      <c r="E808" s="24"/>
      <c r="F808" s="62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>
      <c r="A809" s="24"/>
      <c r="B809" s="24"/>
      <c r="C809" s="24"/>
      <c r="D809" s="24"/>
      <c r="E809" s="24"/>
      <c r="F809" s="62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>
      <c r="A810" s="24"/>
      <c r="B810" s="24"/>
      <c r="C810" s="24"/>
      <c r="D810" s="24"/>
      <c r="E810" s="24"/>
      <c r="F810" s="62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>
      <c r="A811" s="24"/>
      <c r="B811" s="24"/>
      <c r="C811" s="24"/>
      <c r="D811" s="24"/>
      <c r="E811" s="24"/>
      <c r="F811" s="62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>
      <c r="A812" s="24"/>
      <c r="B812" s="24"/>
      <c r="C812" s="24"/>
      <c r="D812" s="24"/>
      <c r="E812" s="24"/>
      <c r="F812" s="62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>
      <c r="A813" s="24"/>
      <c r="B813" s="24"/>
      <c r="C813" s="24"/>
      <c r="D813" s="24"/>
      <c r="E813" s="24"/>
      <c r="F813" s="62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>
      <c r="A814" s="24"/>
      <c r="B814" s="24"/>
      <c r="C814" s="24"/>
      <c r="D814" s="24"/>
      <c r="E814" s="24"/>
      <c r="F814" s="62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>
      <c r="A815" s="24"/>
      <c r="B815" s="24"/>
      <c r="C815" s="24"/>
      <c r="D815" s="24"/>
      <c r="E815" s="24"/>
      <c r="F815" s="62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>
      <c r="A816" s="24"/>
      <c r="B816" s="24"/>
      <c r="C816" s="24"/>
      <c r="D816" s="24"/>
      <c r="E816" s="24"/>
      <c r="F816" s="62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>
      <c r="A817" s="24"/>
      <c r="B817" s="24"/>
      <c r="C817" s="24"/>
      <c r="D817" s="24"/>
      <c r="E817" s="24"/>
      <c r="F817" s="62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>
      <c r="A818" s="24"/>
      <c r="B818" s="24"/>
      <c r="C818" s="24"/>
      <c r="D818" s="24"/>
      <c r="E818" s="24"/>
      <c r="F818" s="62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>
      <c r="A819" s="24"/>
      <c r="B819" s="24"/>
      <c r="C819" s="24"/>
      <c r="D819" s="24"/>
      <c r="E819" s="24"/>
      <c r="F819" s="62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>
      <c r="A820" s="24"/>
      <c r="B820" s="24"/>
      <c r="C820" s="24"/>
      <c r="D820" s="24"/>
      <c r="E820" s="24"/>
      <c r="F820" s="62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>
      <c r="A821" s="24"/>
      <c r="B821" s="24"/>
      <c r="C821" s="24"/>
      <c r="D821" s="24"/>
      <c r="E821" s="24"/>
      <c r="F821" s="62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>
      <c r="A822" s="24"/>
      <c r="B822" s="24"/>
      <c r="C822" s="24"/>
      <c r="D822" s="24"/>
      <c r="E822" s="24"/>
      <c r="F822" s="62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>
      <c r="A823" s="24"/>
      <c r="B823" s="24"/>
      <c r="C823" s="24"/>
      <c r="D823" s="24"/>
      <c r="E823" s="24"/>
      <c r="F823" s="62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>
      <c r="A824" s="24"/>
      <c r="B824" s="24"/>
      <c r="C824" s="24"/>
      <c r="D824" s="24"/>
      <c r="E824" s="24"/>
      <c r="F824" s="62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>
      <c r="A825" s="24"/>
      <c r="B825" s="24"/>
      <c r="C825" s="24"/>
      <c r="D825" s="24"/>
      <c r="E825" s="24"/>
      <c r="F825" s="62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>
      <c r="A826" s="24"/>
      <c r="B826" s="24"/>
      <c r="C826" s="24"/>
      <c r="D826" s="24"/>
      <c r="E826" s="24"/>
      <c r="F826" s="62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>
      <c r="A827" s="24"/>
      <c r="B827" s="24"/>
      <c r="C827" s="24"/>
      <c r="D827" s="24"/>
      <c r="E827" s="24"/>
      <c r="F827" s="62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>
      <c r="A828" s="24"/>
      <c r="B828" s="24"/>
      <c r="C828" s="24"/>
      <c r="D828" s="24"/>
      <c r="E828" s="24"/>
      <c r="F828" s="62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>
      <c r="A829" s="24"/>
      <c r="B829" s="24"/>
      <c r="C829" s="24"/>
      <c r="D829" s="24"/>
      <c r="E829" s="24"/>
      <c r="F829" s="62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>
      <c r="A830" s="24"/>
      <c r="B830" s="24"/>
      <c r="C830" s="24"/>
      <c r="D830" s="24"/>
      <c r="E830" s="24"/>
      <c r="F830" s="62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>
      <c r="A831" s="24"/>
      <c r="B831" s="24"/>
      <c r="C831" s="24"/>
      <c r="D831" s="24"/>
      <c r="E831" s="24"/>
      <c r="F831" s="62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>
      <c r="A832" s="24"/>
      <c r="B832" s="24"/>
      <c r="C832" s="24"/>
      <c r="D832" s="24"/>
      <c r="E832" s="24"/>
      <c r="F832" s="62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>
      <c r="A833" s="24"/>
      <c r="B833" s="24"/>
      <c r="C833" s="24"/>
      <c r="D833" s="24"/>
      <c r="E833" s="24"/>
      <c r="F833" s="62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>
      <c r="A834" s="24"/>
      <c r="B834" s="24"/>
      <c r="C834" s="24"/>
      <c r="D834" s="24"/>
      <c r="E834" s="24"/>
      <c r="F834" s="62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>
      <c r="A835" s="24"/>
      <c r="B835" s="24"/>
      <c r="C835" s="24"/>
      <c r="D835" s="24"/>
      <c r="E835" s="24"/>
      <c r="F835" s="62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>
      <c r="A836" s="24"/>
      <c r="B836" s="24"/>
      <c r="C836" s="24"/>
      <c r="D836" s="24"/>
      <c r="E836" s="24"/>
      <c r="F836" s="62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>
      <c r="A837" s="24"/>
      <c r="B837" s="24"/>
      <c r="C837" s="24"/>
      <c r="D837" s="24"/>
      <c r="E837" s="24"/>
      <c r="F837" s="62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>
      <c r="A838" s="24"/>
      <c r="B838" s="24"/>
      <c r="C838" s="24"/>
      <c r="D838" s="24"/>
      <c r="E838" s="24"/>
      <c r="F838" s="62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>
      <c r="A839" s="24"/>
      <c r="B839" s="24"/>
      <c r="C839" s="24"/>
      <c r="D839" s="24"/>
      <c r="E839" s="24"/>
      <c r="F839" s="62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>
      <c r="A840" s="24"/>
      <c r="B840" s="24"/>
      <c r="C840" s="24"/>
      <c r="D840" s="24"/>
      <c r="E840" s="24"/>
      <c r="F840" s="62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>
      <c r="A841" s="24"/>
      <c r="B841" s="24"/>
      <c r="C841" s="24"/>
      <c r="D841" s="24"/>
      <c r="E841" s="24"/>
      <c r="F841" s="62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>
      <c r="A842" s="24"/>
      <c r="B842" s="24"/>
      <c r="C842" s="24"/>
      <c r="D842" s="24"/>
      <c r="E842" s="24"/>
      <c r="F842" s="62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>
      <c r="A843" s="24"/>
      <c r="B843" s="24"/>
      <c r="C843" s="24"/>
      <c r="D843" s="24"/>
      <c r="E843" s="24"/>
      <c r="F843" s="62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>
      <c r="A844" s="24"/>
      <c r="B844" s="24"/>
      <c r="C844" s="24"/>
      <c r="D844" s="24"/>
      <c r="E844" s="24"/>
      <c r="F844" s="62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>
      <c r="A845" s="24"/>
      <c r="B845" s="24"/>
      <c r="C845" s="24"/>
      <c r="D845" s="24"/>
      <c r="E845" s="24"/>
      <c r="F845" s="62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>
      <c r="A846" s="24"/>
      <c r="B846" s="24"/>
      <c r="C846" s="24"/>
      <c r="D846" s="24"/>
      <c r="E846" s="24"/>
      <c r="F846" s="62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>
      <c r="A847" s="24"/>
      <c r="B847" s="24"/>
      <c r="C847" s="24"/>
      <c r="D847" s="24"/>
      <c r="E847" s="24"/>
      <c r="F847" s="62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>
      <c r="A848" s="24"/>
      <c r="B848" s="24"/>
      <c r="C848" s="24"/>
      <c r="D848" s="24"/>
      <c r="E848" s="24"/>
      <c r="F848" s="62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>
      <c r="A849" s="24"/>
      <c r="B849" s="24"/>
      <c r="C849" s="24"/>
      <c r="D849" s="24"/>
      <c r="E849" s="24"/>
      <c r="F849" s="62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>
      <c r="A850" s="24"/>
      <c r="B850" s="24"/>
      <c r="C850" s="24"/>
      <c r="D850" s="24"/>
      <c r="E850" s="24"/>
      <c r="F850" s="62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>
      <c r="A851" s="24"/>
      <c r="B851" s="24"/>
      <c r="C851" s="24"/>
      <c r="D851" s="24"/>
      <c r="E851" s="24"/>
      <c r="F851" s="62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>
      <c r="A852" s="24"/>
      <c r="B852" s="24"/>
      <c r="C852" s="24"/>
      <c r="D852" s="24"/>
      <c r="E852" s="24"/>
      <c r="F852" s="62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>
      <c r="A853" s="24"/>
      <c r="B853" s="24"/>
      <c r="C853" s="24"/>
      <c r="D853" s="24"/>
      <c r="E853" s="24"/>
      <c r="F853" s="62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>
      <c r="A854" s="24"/>
      <c r="B854" s="24"/>
      <c r="C854" s="24"/>
      <c r="D854" s="24"/>
      <c r="E854" s="24"/>
      <c r="F854" s="62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>
      <c r="A855" s="24"/>
      <c r="B855" s="24"/>
      <c r="C855" s="24"/>
      <c r="D855" s="24"/>
      <c r="E855" s="24"/>
      <c r="F855" s="62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>
      <c r="A856" s="24"/>
      <c r="B856" s="24"/>
      <c r="C856" s="24"/>
      <c r="D856" s="24"/>
      <c r="E856" s="24"/>
      <c r="F856" s="62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>
      <c r="A857" s="24"/>
      <c r="B857" s="24"/>
      <c r="C857" s="24"/>
      <c r="D857" s="24"/>
      <c r="E857" s="24"/>
      <c r="F857" s="62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>
      <c r="A858" s="24"/>
      <c r="B858" s="24"/>
      <c r="C858" s="24"/>
      <c r="D858" s="24"/>
      <c r="E858" s="24"/>
      <c r="F858" s="62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>
      <c r="A859" s="24"/>
      <c r="B859" s="24"/>
      <c r="C859" s="24"/>
      <c r="D859" s="24"/>
      <c r="E859" s="24"/>
      <c r="F859" s="62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>
      <c r="A860" s="24"/>
      <c r="B860" s="24"/>
      <c r="C860" s="24"/>
      <c r="D860" s="24"/>
      <c r="E860" s="24"/>
      <c r="F860" s="62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>
      <c r="A861" s="24"/>
      <c r="B861" s="24"/>
      <c r="C861" s="24"/>
      <c r="D861" s="24"/>
      <c r="E861" s="24"/>
      <c r="F861" s="62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>
      <c r="A862" s="24"/>
      <c r="B862" s="24"/>
      <c r="C862" s="24"/>
      <c r="D862" s="24"/>
      <c r="E862" s="24"/>
      <c r="F862" s="62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>
      <c r="A863" s="24"/>
      <c r="B863" s="24"/>
      <c r="C863" s="24"/>
      <c r="D863" s="24"/>
      <c r="E863" s="24"/>
      <c r="F863" s="62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>
      <c r="A864" s="24"/>
      <c r="B864" s="24"/>
      <c r="C864" s="24"/>
      <c r="D864" s="24"/>
      <c r="E864" s="24"/>
      <c r="F864" s="62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>
      <c r="A865" s="24"/>
      <c r="B865" s="24"/>
      <c r="C865" s="24"/>
      <c r="D865" s="24"/>
      <c r="E865" s="24"/>
      <c r="F865" s="62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>
      <c r="A866" s="24"/>
      <c r="B866" s="24"/>
      <c r="C866" s="24"/>
      <c r="D866" s="24"/>
      <c r="E866" s="24"/>
      <c r="F866" s="62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>
      <c r="A867" s="24"/>
      <c r="B867" s="24"/>
      <c r="C867" s="24"/>
      <c r="D867" s="24"/>
      <c r="E867" s="24"/>
      <c r="F867" s="62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>
      <c r="A868" s="24"/>
      <c r="B868" s="24"/>
      <c r="C868" s="24"/>
      <c r="D868" s="24"/>
      <c r="E868" s="24"/>
      <c r="F868" s="62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>
      <c r="A869" s="24"/>
      <c r="B869" s="24"/>
      <c r="C869" s="24"/>
      <c r="D869" s="24"/>
      <c r="E869" s="24"/>
      <c r="F869" s="62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>
      <c r="A870" s="24"/>
      <c r="B870" s="24"/>
      <c r="C870" s="24"/>
      <c r="D870" s="24"/>
      <c r="E870" s="24"/>
      <c r="F870" s="62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>
      <c r="A871" s="24"/>
      <c r="B871" s="24"/>
      <c r="C871" s="24"/>
      <c r="D871" s="24"/>
      <c r="E871" s="24"/>
      <c r="F871" s="62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>
      <c r="A872" s="24"/>
      <c r="B872" s="24"/>
      <c r="C872" s="24"/>
      <c r="D872" s="24"/>
      <c r="E872" s="24"/>
      <c r="F872" s="62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>
      <c r="A873" s="24"/>
      <c r="B873" s="24"/>
      <c r="C873" s="24"/>
      <c r="D873" s="24"/>
      <c r="E873" s="24"/>
      <c r="F873" s="62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>
      <c r="A874" s="24"/>
      <c r="B874" s="24"/>
      <c r="C874" s="24"/>
      <c r="D874" s="24"/>
      <c r="E874" s="24"/>
      <c r="F874" s="62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>
      <c r="A875" s="24"/>
      <c r="B875" s="24"/>
      <c r="C875" s="24"/>
      <c r="D875" s="24"/>
      <c r="E875" s="24"/>
      <c r="F875" s="62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>
      <c r="A876" s="24"/>
      <c r="B876" s="24"/>
      <c r="C876" s="24"/>
      <c r="D876" s="24"/>
      <c r="E876" s="24"/>
      <c r="F876" s="62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>
      <c r="A877" s="24"/>
      <c r="B877" s="24"/>
      <c r="C877" s="24"/>
      <c r="D877" s="24"/>
      <c r="E877" s="24"/>
      <c r="F877" s="62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>
      <c r="A878" s="24"/>
      <c r="B878" s="24"/>
      <c r="C878" s="24"/>
      <c r="D878" s="24"/>
      <c r="E878" s="24"/>
      <c r="F878" s="62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>
      <c r="A879" s="24"/>
      <c r="B879" s="24"/>
      <c r="C879" s="24"/>
      <c r="D879" s="24"/>
      <c r="E879" s="24"/>
      <c r="F879" s="62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>
      <c r="A880" s="24"/>
      <c r="B880" s="24"/>
      <c r="C880" s="24"/>
      <c r="D880" s="24"/>
      <c r="E880" s="24"/>
      <c r="F880" s="62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>
      <c r="A881" s="24"/>
      <c r="B881" s="24"/>
      <c r="C881" s="24"/>
      <c r="D881" s="24"/>
      <c r="E881" s="24"/>
      <c r="F881" s="62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>
      <c r="A882" s="24"/>
      <c r="B882" s="24"/>
      <c r="C882" s="24"/>
      <c r="D882" s="24"/>
      <c r="E882" s="24"/>
      <c r="F882" s="62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>
      <c r="A883" s="24"/>
      <c r="B883" s="24"/>
      <c r="C883" s="24"/>
      <c r="D883" s="24"/>
      <c r="E883" s="24"/>
      <c r="F883" s="62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>
      <c r="A884" s="24"/>
      <c r="B884" s="24"/>
      <c r="C884" s="24"/>
      <c r="D884" s="24"/>
      <c r="E884" s="24"/>
      <c r="F884" s="62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>
      <c r="A885" s="24"/>
      <c r="B885" s="24"/>
      <c r="C885" s="24"/>
      <c r="D885" s="24"/>
      <c r="E885" s="24"/>
      <c r="F885" s="62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>
      <c r="A886" s="24"/>
      <c r="B886" s="24"/>
      <c r="C886" s="24"/>
      <c r="D886" s="24"/>
      <c r="E886" s="24"/>
      <c r="F886" s="62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>
      <c r="A887" s="24"/>
      <c r="B887" s="24"/>
      <c r="C887" s="24"/>
      <c r="D887" s="24"/>
      <c r="E887" s="24"/>
      <c r="F887" s="62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>
      <c r="A888" s="24"/>
      <c r="B888" s="24"/>
      <c r="C888" s="24"/>
      <c r="D888" s="24"/>
      <c r="E888" s="24"/>
      <c r="F888" s="62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>
      <c r="A889" s="24"/>
      <c r="B889" s="24"/>
      <c r="C889" s="24"/>
      <c r="D889" s="24"/>
      <c r="E889" s="24"/>
      <c r="F889" s="62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>
      <c r="A890" s="24"/>
      <c r="B890" s="24"/>
      <c r="C890" s="24"/>
      <c r="D890" s="24"/>
      <c r="E890" s="24"/>
      <c r="F890" s="62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>
      <c r="A891" s="24"/>
      <c r="B891" s="24"/>
      <c r="C891" s="24"/>
      <c r="D891" s="24"/>
      <c r="E891" s="24"/>
      <c r="F891" s="62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>
      <c r="A892" s="24"/>
      <c r="B892" s="24"/>
      <c r="C892" s="24"/>
      <c r="D892" s="24"/>
      <c r="E892" s="24"/>
      <c r="F892" s="62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>
      <c r="A893" s="24"/>
      <c r="B893" s="24"/>
      <c r="C893" s="24"/>
      <c r="D893" s="24"/>
      <c r="E893" s="24"/>
      <c r="F893" s="62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>
      <c r="A894" s="24"/>
      <c r="B894" s="24"/>
      <c r="C894" s="24"/>
      <c r="D894" s="24"/>
      <c r="E894" s="24"/>
      <c r="F894" s="62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>
      <c r="A895" s="24"/>
      <c r="B895" s="24"/>
      <c r="C895" s="24"/>
      <c r="D895" s="24"/>
      <c r="E895" s="24"/>
      <c r="F895" s="62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>
      <c r="A896" s="24"/>
      <c r="B896" s="24"/>
      <c r="C896" s="24"/>
      <c r="D896" s="24"/>
      <c r="E896" s="24"/>
      <c r="F896" s="62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>
      <c r="A897" s="24"/>
      <c r="B897" s="24"/>
      <c r="C897" s="24"/>
      <c r="D897" s="24"/>
      <c r="E897" s="24"/>
      <c r="F897" s="62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>
      <c r="A898" s="24"/>
      <c r="B898" s="24"/>
      <c r="C898" s="24"/>
      <c r="D898" s="24"/>
      <c r="E898" s="24"/>
      <c r="F898" s="62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>
      <c r="A899" s="24"/>
      <c r="B899" s="24"/>
      <c r="C899" s="24"/>
      <c r="D899" s="24"/>
      <c r="E899" s="24"/>
      <c r="F899" s="62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>
      <c r="A900" s="24"/>
      <c r="B900" s="24"/>
      <c r="C900" s="24"/>
      <c r="D900" s="24"/>
      <c r="E900" s="24"/>
      <c r="F900" s="62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>
      <c r="A901" s="24"/>
      <c r="B901" s="24"/>
      <c r="C901" s="24"/>
      <c r="D901" s="24"/>
      <c r="E901" s="24"/>
      <c r="F901" s="62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>
      <c r="A902" s="24"/>
      <c r="B902" s="24"/>
      <c r="C902" s="24"/>
      <c r="D902" s="24"/>
      <c r="E902" s="24"/>
      <c r="F902" s="62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>
      <c r="A903" s="24"/>
      <c r="B903" s="24"/>
      <c r="C903" s="24"/>
      <c r="D903" s="24"/>
      <c r="E903" s="24"/>
      <c r="F903" s="62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>
      <c r="A904" s="24"/>
      <c r="B904" s="24"/>
      <c r="C904" s="24"/>
      <c r="D904" s="24"/>
      <c r="E904" s="24"/>
      <c r="F904" s="62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>
      <c r="A905" s="24"/>
      <c r="B905" s="24"/>
      <c r="C905" s="24"/>
      <c r="D905" s="24"/>
      <c r="E905" s="24"/>
      <c r="F905" s="62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>
      <c r="A906" s="24"/>
      <c r="B906" s="24"/>
      <c r="C906" s="24"/>
      <c r="D906" s="24"/>
      <c r="E906" s="24"/>
      <c r="F906" s="62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>
      <c r="A907" s="24"/>
      <c r="B907" s="24"/>
      <c r="C907" s="24"/>
      <c r="D907" s="24"/>
      <c r="E907" s="24"/>
      <c r="F907" s="62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>
      <c r="A908" s="24"/>
      <c r="B908" s="24"/>
      <c r="C908" s="24"/>
      <c r="D908" s="24"/>
      <c r="E908" s="24"/>
      <c r="F908" s="62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>
      <c r="A909" s="24"/>
      <c r="B909" s="24"/>
      <c r="C909" s="24"/>
      <c r="D909" s="24"/>
      <c r="E909" s="24"/>
      <c r="F909" s="62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>
      <c r="A910" s="24"/>
      <c r="B910" s="24"/>
      <c r="C910" s="24"/>
      <c r="D910" s="24"/>
      <c r="E910" s="24"/>
      <c r="F910" s="62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>
      <c r="A911" s="24"/>
      <c r="B911" s="24"/>
      <c r="C911" s="24"/>
      <c r="D911" s="24"/>
      <c r="E911" s="24"/>
      <c r="F911" s="62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>
      <c r="A912" s="24"/>
      <c r="B912" s="24"/>
      <c r="C912" s="24"/>
      <c r="D912" s="24"/>
      <c r="E912" s="24"/>
      <c r="F912" s="62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>
      <c r="A913" s="24"/>
      <c r="B913" s="24"/>
      <c r="C913" s="24"/>
      <c r="D913" s="24"/>
      <c r="E913" s="24"/>
      <c r="F913" s="62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>
      <c r="A914" s="24"/>
      <c r="B914" s="24"/>
      <c r="C914" s="24"/>
      <c r="D914" s="24"/>
      <c r="E914" s="24"/>
      <c r="F914" s="62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>
      <c r="A915" s="24"/>
      <c r="B915" s="24"/>
      <c r="C915" s="24"/>
      <c r="D915" s="24"/>
      <c r="E915" s="24"/>
      <c r="F915" s="62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>
      <c r="A916" s="24"/>
      <c r="B916" s="24"/>
      <c r="C916" s="24"/>
      <c r="D916" s="24"/>
      <c r="E916" s="24"/>
      <c r="F916" s="62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>
      <c r="A917" s="24"/>
      <c r="B917" s="24"/>
      <c r="C917" s="24"/>
      <c r="D917" s="24"/>
      <c r="E917" s="24"/>
      <c r="F917" s="62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>
      <c r="A918" s="24"/>
      <c r="B918" s="24"/>
      <c r="C918" s="24"/>
      <c r="D918" s="24"/>
      <c r="E918" s="24"/>
      <c r="F918" s="62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>
      <c r="A919" s="24"/>
      <c r="B919" s="24"/>
      <c r="C919" s="24"/>
      <c r="D919" s="24"/>
      <c r="E919" s="24"/>
      <c r="F919" s="62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>
      <c r="A920" s="24"/>
      <c r="B920" s="24"/>
      <c r="C920" s="24"/>
      <c r="D920" s="24"/>
      <c r="E920" s="24"/>
      <c r="F920" s="62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>
      <c r="A921" s="24"/>
      <c r="B921" s="24"/>
      <c r="C921" s="24"/>
      <c r="D921" s="24"/>
      <c r="E921" s="24"/>
      <c r="F921" s="62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>
      <c r="A922" s="24"/>
      <c r="B922" s="24"/>
      <c r="C922" s="24"/>
      <c r="D922" s="24"/>
      <c r="E922" s="24"/>
      <c r="F922" s="62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>
      <c r="A923" s="24"/>
      <c r="B923" s="24"/>
      <c r="C923" s="24"/>
      <c r="D923" s="24"/>
      <c r="E923" s="24"/>
      <c r="F923" s="62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>
      <c r="A924" s="24"/>
      <c r="B924" s="24"/>
      <c r="C924" s="24"/>
      <c r="D924" s="24"/>
      <c r="E924" s="24"/>
      <c r="F924" s="62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>
      <c r="A925" s="24"/>
      <c r="B925" s="24"/>
      <c r="C925" s="24"/>
      <c r="D925" s="24"/>
      <c r="E925" s="24"/>
      <c r="F925" s="62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>
      <c r="A926" s="24"/>
      <c r="B926" s="24"/>
      <c r="C926" s="24"/>
      <c r="D926" s="24"/>
      <c r="E926" s="24"/>
      <c r="F926" s="62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>
      <c r="A927" s="24"/>
      <c r="B927" s="24"/>
      <c r="C927" s="24"/>
      <c r="D927" s="24"/>
      <c r="E927" s="24"/>
      <c r="F927" s="62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  <row r="928">
      <c r="A928" s="24"/>
      <c r="B928" s="24"/>
      <c r="C928" s="24"/>
      <c r="D928" s="24"/>
      <c r="E928" s="24"/>
      <c r="F928" s="62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</row>
    <row r="929">
      <c r="A929" s="24"/>
      <c r="B929" s="24"/>
      <c r="C929" s="24"/>
      <c r="D929" s="24"/>
      <c r="E929" s="24"/>
      <c r="F929" s="62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</row>
    <row r="930">
      <c r="A930" s="24"/>
      <c r="B930" s="24"/>
      <c r="C930" s="24"/>
      <c r="D930" s="24"/>
      <c r="E930" s="24"/>
      <c r="F930" s="62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</row>
    <row r="931">
      <c r="A931" s="24"/>
      <c r="B931" s="24"/>
      <c r="C931" s="24"/>
      <c r="D931" s="24"/>
      <c r="E931" s="24"/>
      <c r="F931" s="62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</row>
    <row r="932">
      <c r="A932" s="24"/>
      <c r="B932" s="24"/>
      <c r="C932" s="24"/>
      <c r="D932" s="24"/>
      <c r="E932" s="24"/>
      <c r="F932" s="62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</row>
    <row r="933">
      <c r="A933" s="24"/>
      <c r="B933" s="24"/>
      <c r="C933" s="24"/>
      <c r="D933" s="24"/>
      <c r="E933" s="24"/>
      <c r="F933" s="62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</row>
    <row r="934">
      <c r="A934" s="24"/>
      <c r="B934" s="24"/>
      <c r="C934" s="24"/>
      <c r="D934" s="24"/>
      <c r="E934" s="24"/>
      <c r="F934" s="62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</row>
    <row r="935">
      <c r="A935" s="24"/>
      <c r="B935" s="24"/>
      <c r="C935" s="24"/>
      <c r="D935" s="24"/>
      <c r="E935" s="24"/>
      <c r="F935" s="62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</row>
    <row r="936">
      <c r="A936" s="24"/>
      <c r="B936" s="24"/>
      <c r="C936" s="24"/>
      <c r="D936" s="24"/>
      <c r="E936" s="24"/>
      <c r="F936" s="62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</row>
    <row r="937">
      <c r="A937" s="24"/>
      <c r="B937" s="24"/>
      <c r="C937" s="24"/>
      <c r="D937" s="24"/>
      <c r="E937" s="24"/>
      <c r="F937" s="62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</row>
    <row r="938">
      <c r="A938" s="24"/>
      <c r="B938" s="24"/>
      <c r="C938" s="24"/>
      <c r="D938" s="24"/>
      <c r="E938" s="24"/>
      <c r="F938" s="62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</row>
    <row r="939">
      <c r="A939" s="24"/>
      <c r="B939" s="24"/>
      <c r="C939" s="24"/>
      <c r="D939" s="24"/>
      <c r="E939" s="24"/>
      <c r="F939" s="62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</row>
    <row r="940">
      <c r="A940" s="24"/>
      <c r="B940" s="24"/>
      <c r="C940" s="24"/>
      <c r="D940" s="24"/>
      <c r="E940" s="24"/>
      <c r="F940" s="62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</row>
    <row r="941">
      <c r="A941" s="24"/>
      <c r="B941" s="24"/>
      <c r="C941" s="24"/>
      <c r="D941" s="24"/>
      <c r="E941" s="24"/>
      <c r="F941" s="62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</row>
    <row r="942">
      <c r="A942" s="24"/>
      <c r="B942" s="24"/>
      <c r="C942" s="24"/>
      <c r="D942" s="24"/>
      <c r="E942" s="24"/>
      <c r="F942" s="62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</row>
    <row r="943">
      <c r="A943" s="24"/>
      <c r="B943" s="24"/>
      <c r="C943" s="24"/>
      <c r="D943" s="24"/>
      <c r="E943" s="24"/>
      <c r="F943" s="62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</row>
    <row r="944">
      <c r="A944" s="24"/>
      <c r="B944" s="24"/>
      <c r="C944" s="24"/>
      <c r="D944" s="24"/>
      <c r="E944" s="24"/>
      <c r="F944" s="62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</row>
    <row r="945">
      <c r="A945" s="24"/>
      <c r="B945" s="24"/>
      <c r="C945" s="24"/>
      <c r="D945" s="24"/>
      <c r="E945" s="24"/>
      <c r="F945" s="62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</row>
    <row r="946">
      <c r="A946" s="24"/>
      <c r="B946" s="24"/>
      <c r="C946" s="24"/>
      <c r="D946" s="24"/>
      <c r="E946" s="24"/>
      <c r="F946" s="62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</row>
    <row r="947">
      <c r="A947" s="24"/>
      <c r="B947" s="24"/>
      <c r="C947" s="24"/>
      <c r="D947" s="24"/>
      <c r="E947" s="24"/>
      <c r="F947" s="62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</row>
    <row r="948">
      <c r="A948" s="24"/>
      <c r="B948" s="24"/>
      <c r="C948" s="24"/>
      <c r="D948" s="24"/>
      <c r="E948" s="24"/>
      <c r="F948" s="62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</row>
    <row r="949">
      <c r="A949" s="24"/>
      <c r="B949" s="24"/>
      <c r="C949" s="24"/>
      <c r="D949" s="24"/>
      <c r="E949" s="24"/>
      <c r="F949" s="62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</row>
    <row r="950">
      <c r="A950" s="24"/>
      <c r="B950" s="24"/>
      <c r="C950" s="24"/>
      <c r="D950" s="24"/>
      <c r="E950" s="24"/>
      <c r="F950" s="62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</row>
    <row r="951">
      <c r="A951" s="24"/>
      <c r="B951" s="24"/>
      <c r="C951" s="24"/>
      <c r="D951" s="24"/>
      <c r="E951" s="24"/>
      <c r="F951" s="62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</row>
    <row r="952">
      <c r="A952" s="24"/>
      <c r="B952" s="24"/>
      <c r="C952" s="24"/>
      <c r="D952" s="24"/>
      <c r="E952" s="24"/>
      <c r="F952" s="62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</row>
    <row r="953">
      <c r="A953" s="24"/>
      <c r="B953" s="24"/>
      <c r="C953" s="24"/>
      <c r="D953" s="24"/>
      <c r="E953" s="24"/>
      <c r="F953" s="62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</row>
    <row r="954">
      <c r="A954" s="24"/>
      <c r="B954" s="24"/>
      <c r="C954" s="24"/>
      <c r="D954" s="24"/>
      <c r="E954" s="24"/>
      <c r="F954" s="62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</row>
    <row r="955">
      <c r="A955" s="24"/>
      <c r="B955" s="24"/>
      <c r="C955" s="24"/>
      <c r="D955" s="24"/>
      <c r="E955" s="24"/>
      <c r="F955" s="62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</row>
    <row r="956">
      <c r="A956" s="24"/>
      <c r="B956" s="24"/>
      <c r="C956" s="24"/>
      <c r="D956" s="24"/>
      <c r="E956" s="24"/>
      <c r="F956" s="62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</row>
    <row r="957">
      <c r="A957" s="24"/>
      <c r="B957" s="24"/>
      <c r="C957" s="24"/>
      <c r="D957" s="24"/>
      <c r="E957" s="24"/>
      <c r="F957" s="62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</row>
    <row r="958">
      <c r="A958" s="24"/>
      <c r="B958" s="24"/>
      <c r="C958" s="24"/>
      <c r="D958" s="24"/>
      <c r="E958" s="24"/>
      <c r="F958" s="62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</row>
    <row r="959">
      <c r="A959" s="24"/>
      <c r="B959" s="24"/>
      <c r="C959" s="24"/>
      <c r="D959" s="24"/>
      <c r="E959" s="24"/>
      <c r="F959" s="62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</row>
    <row r="960">
      <c r="A960" s="24"/>
      <c r="B960" s="24"/>
      <c r="C960" s="24"/>
      <c r="D960" s="24"/>
      <c r="E960" s="24"/>
      <c r="F960" s="62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</row>
    <row r="961">
      <c r="A961" s="24"/>
      <c r="B961" s="24"/>
      <c r="C961" s="24"/>
      <c r="D961" s="24"/>
      <c r="E961" s="24"/>
      <c r="F961" s="62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</row>
    <row r="962">
      <c r="A962" s="24"/>
      <c r="B962" s="24"/>
      <c r="C962" s="24"/>
      <c r="D962" s="24"/>
      <c r="E962" s="24"/>
      <c r="F962" s="62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</row>
    <row r="963">
      <c r="A963" s="24"/>
      <c r="B963" s="24"/>
      <c r="C963" s="24"/>
      <c r="D963" s="24"/>
      <c r="E963" s="24"/>
      <c r="F963" s="62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</row>
    <row r="964">
      <c r="A964" s="24"/>
      <c r="B964" s="24"/>
      <c r="C964" s="24"/>
      <c r="D964" s="24"/>
      <c r="E964" s="24"/>
      <c r="F964" s="62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</row>
    <row r="965">
      <c r="A965" s="24"/>
      <c r="B965" s="24"/>
      <c r="C965" s="24"/>
      <c r="D965" s="24"/>
      <c r="E965" s="24"/>
      <c r="F965" s="62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</row>
    <row r="966">
      <c r="A966" s="24"/>
      <c r="B966" s="24"/>
      <c r="C966" s="24"/>
      <c r="D966" s="24"/>
      <c r="E966" s="24"/>
      <c r="F966" s="62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</row>
    <row r="967">
      <c r="A967" s="24"/>
      <c r="B967" s="24"/>
      <c r="C967" s="24"/>
      <c r="D967" s="24"/>
      <c r="E967" s="24"/>
      <c r="F967" s="62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</row>
    <row r="968">
      <c r="A968" s="24"/>
      <c r="B968" s="24"/>
      <c r="C968" s="24"/>
      <c r="D968" s="24"/>
      <c r="E968" s="24"/>
      <c r="F968" s="62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</row>
    <row r="969">
      <c r="A969" s="24"/>
      <c r="B969" s="24"/>
      <c r="C969" s="24"/>
      <c r="D969" s="24"/>
      <c r="E969" s="24"/>
      <c r="F969" s="62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</row>
    <row r="970">
      <c r="A970" s="24"/>
      <c r="B970" s="24"/>
      <c r="C970" s="24"/>
      <c r="D970" s="24"/>
      <c r="E970" s="24"/>
      <c r="F970" s="62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</row>
    <row r="971">
      <c r="A971" s="24"/>
      <c r="B971" s="24"/>
      <c r="C971" s="24"/>
      <c r="D971" s="24"/>
      <c r="E971" s="24"/>
      <c r="F971" s="62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</row>
    <row r="972">
      <c r="A972" s="24"/>
      <c r="B972" s="24"/>
      <c r="C972" s="24"/>
      <c r="D972" s="24"/>
      <c r="E972" s="24"/>
      <c r="F972" s="62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</row>
    <row r="973">
      <c r="A973" s="24"/>
      <c r="B973" s="24"/>
      <c r="C973" s="24"/>
      <c r="D973" s="24"/>
      <c r="E973" s="24"/>
      <c r="F973" s="62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</row>
    <row r="974">
      <c r="A974" s="24"/>
      <c r="B974" s="24"/>
      <c r="C974" s="24"/>
      <c r="D974" s="24"/>
      <c r="E974" s="24"/>
      <c r="F974" s="62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</row>
    <row r="975">
      <c r="A975" s="24"/>
      <c r="B975" s="24"/>
      <c r="C975" s="24"/>
      <c r="D975" s="24"/>
      <c r="E975" s="24"/>
      <c r="F975" s="62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</row>
    <row r="976">
      <c r="A976" s="24"/>
      <c r="B976" s="24"/>
      <c r="C976" s="24"/>
      <c r="D976" s="24"/>
      <c r="E976" s="24"/>
      <c r="F976" s="62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</row>
    <row r="977">
      <c r="A977" s="24"/>
      <c r="B977" s="24"/>
      <c r="C977" s="24"/>
      <c r="D977" s="24"/>
      <c r="E977" s="24"/>
      <c r="F977" s="62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</row>
    <row r="978">
      <c r="A978" s="24"/>
      <c r="B978" s="24"/>
      <c r="C978" s="24"/>
      <c r="D978" s="24"/>
      <c r="E978" s="24"/>
      <c r="F978" s="62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</row>
    <row r="979">
      <c r="A979" s="24"/>
      <c r="B979" s="24"/>
      <c r="C979" s="24"/>
      <c r="D979" s="24"/>
      <c r="E979" s="24"/>
      <c r="F979" s="62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</row>
    <row r="980">
      <c r="A980" s="24"/>
      <c r="B980" s="24"/>
      <c r="C980" s="24"/>
      <c r="D980" s="24"/>
      <c r="E980" s="24"/>
      <c r="F980" s="62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</row>
    <row r="981">
      <c r="A981" s="24"/>
      <c r="B981" s="24"/>
      <c r="C981" s="24"/>
      <c r="D981" s="24"/>
      <c r="E981" s="24"/>
      <c r="F981" s="62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</row>
    <row r="982">
      <c r="A982" s="24"/>
      <c r="B982" s="24"/>
      <c r="C982" s="24"/>
      <c r="D982" s="24"/>
      <c r="E982" s="24"/>
      <c r="F982" s="62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</row>
    <row r="983">
      <c r="A983" s="24"/>
      <c r="B983" s="24"/>
      <c r="C983" s="24"/>
      <c r="D983" s="24"/>
      <c r="E983" s="24"/>
      <c r="F983" s="62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</row>
    <row r="984">
      <c r="A984" s="24"/>
      <c r="B984" s="24"/>
      <c r="C984" s="24"/>
      <c r="D984" s="24"/>
      <c r="E984" s="24"/>
      <c r="F984" s="62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</row>
    <row r="985">
      <c r="A985" s="24"/>
      <c r="B985" s="24"/>
      <c r="C985" s="24"/>
      <c r="D985" s="24"/>
      <c r="E985" s="24"/>
      <c r="F985" s="62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</row>
    <row r="986">
      <c r="A986" s="24"/>
      <c r="B986" s="24"/>
      <c r="C986" s="24"/>
      <c r="D986" s="24"/>
      <c r="E986" s="24"/>
      <c r="F986" s="62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</row>
    <row r="987">
      <c r="A987" s="24"/>
      <c r="B987" s="24"/>
      <c r="C987" s="24"/>
      <c r="D987" s="24"/>
      <c r="E987" s="24"/>
      <c r="F987" s="62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</row>
    <row r="988">
      <c r="A988" s="24"/>
      <c r="B988" s="24"/>
      <c r="C988" s="24"/>
      <c r="D988" s="24"/>
      <c r="E988" s="24"/>
      <c r="F988" s="62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</row>
    <row r="989">
      <c r="A989" s="24"/>
      <c r="B989" s="24"/>
      <c r="C989" s="24"/>
      <c r="D989" s="24"/>
      <c r="E989" s="24"/>
      <c r="F989" s="62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</row>
    <row r="990">
      <c r="A990" s="24"/>
      <c r="B990" s="24"/>
      <c r="C990" s="24"/>
      <c r="D990" s="24"/>
      <c r="E990" s="24"/>
      <c r="F990" s="62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</row>
    <row r="991">
      <c r="A991" s="24"/>
      <c r="B991" s="24"/>
      <c r="C991" s="24"/>
      <c r="D991" s="24"/>
      <c r="E991" s="24"/>
      <c r="F991" s="62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</row>
    <row r="992">
      <c r="A992" s="24"/>
      <c r="B992" s="24"/>
      <c r="C992" s="24"/>
      <c r="D992" s="24"/>
      <c r="E992" s="24"/>
      <c r="F992" s="62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</row>
    <row r="993">
      <c r="A993" s="24"/>
      <c r="B993" s="24"/>
      <c r="C993" s="24"/>
      <c r="D993" s="24"/>
      <c r="E993" s="24"/>
      <c r="F993" s="62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</row>
    <row r="994">
      <c r="A994" s="24"/>
      <c r="B994" s="24"/>
      <c r="C994" s="24"/>
      <c r="D994" s="24"/>
      <c r="E994" s="24"/>
      <c r="F994" s="62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</row>
    <row r="995">
      <c r="A995" s="24"/>
      <c r="B995" s="24"/>
      <c r="C995" s="24"/>
      <c r="D995" s="24"/>
      <c r="E995" s="24"/>
      <c r="F995" s="62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</row>
    <row r="996">
      <c r="A996" s="24"/>
      <c r="B996" s="24"/>
      <c r="C996" s="24"/>
      <c r="D996" s="24"/>
      <c r="E996" s="24"/>
      <c r="F996" s="62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</row>
    <row r="997">
      <c r="A997" s="24"/>
      <c r="B997" s="24"/>
      <c r="C997" s="24"/>
      <c r="D997" s="24"/>
      <c r="E997" s="24"/>
      <c r="F997" s="62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</row>
    <row r="998">
      <c r="A998" s="24"/>
      <c r="B998" s="24"/>
      <c r="C998" s="24"/>
      <c r="D998" s="24"/>
      <c r="E998" s="24"/>
      <c r="F998" s="62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</row>
    <row r="999">
      <c r="A999" s="24"/>
      <c r="B999" s="24"/>
      <c r="C999" s="24"/>
      <c r="D999" s="24"/>
      <c r="E999" s="24"/>
      <c r="F999" s="62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</row>
    <row r="1000">
      <c r="A1000" s="24"/>
      <c r="B1000" s="24"/>
      <c r="C1000" s="24"/>
      <c r="D1000" s="24"/>
      <c r="E1000" s="24"/>
      <c r="F1000" s="62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</row>
    <row r="1001">
      <c r="A1001" s="24"/>
      <c r="B1001" s="24"/>
      <c r="C1001" s="24"/>
      <c r="D1001" s="24"/>
      <c r="E1001" s="24"/>
      <c r="F1001" s="62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</row>
    <row r="1002">
      <c r="A1002" s="24"/>
      <c r="B1002" s="24"/>
      <c r="C1002" s="24"/>
      <c r="D1002" s="24"/>
      <c r="E1002" s="24"/>
      <c r="F1002" s="62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</row>
    <row r="1003">
      <c r="A1003" s="24"/>
      <c r="B1003" s="24"/>
      <c r="C1003" s="24"/>
      <c r="D1003" s="24"/>
      <c r="E1003" s="24"/>
      <c r="F1003" s="62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</row>
    <row r="1004">
      <c r="A1004" s="24"/>
      <c r="B1004" s="24"/>
      <c r="C1004" s="24"/>
      <c r="D1004" s="24"/>
      <c r="E1004" s="24"/>
      <c r="F1004" s="62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</row>
    <row r="1005">
      <c r="A1005" s="24"/>
      <c r="B1005" s="24"/>
      <c r="C1005" s="24"/>
      <c r="D1005" s="24"/>
      <c r="E1005" s="24"/>
      <c r="F1005" s="62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</row>
    <row r="1006">
      <c r="A1006" s="24"/>
      <c r="B1006" s="24"/>
      <c r="C1006" s="24"/>
      <c r="D1006" s="24"/>
      <c r="E1006" s="24"/>
      <c r="F1006" s="62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</row>
    <row r="1007">
      <c r="A1007" s="24"/>
      <c r="B1007" s="24"/>
      <c r="C1007" s="24"/>
      <c r="D1007" s="24"/>
      <c r="E1007" s="24"/>
      <c r="F1007" s="62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</row>
    <row r="1008">
      <c r="A1008" s="24"/>
      <c r="B1008" s="24"/>
      <c r="C1008" s="24"/>
      <c r="D1008" s="24"/>
      <c r="E1008" s="24"/>
      <c r="F1008" s="62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</row>
    <row r="1009">
      <c r="A1009" s="24"/>
      <c r="B1009" s="24"/>
      <c r="C1009" s="24"/>
      <c r="D1009" s="24"/>
      <c r="E1009" s="24"/>
      <c r="F1009" s="62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</row>
    <row r="1010">
      <c r="A1010" s="24"/>
      <c r="B1010" s="24"/>
      <c r="C1010" s="24"/>
      <c r="D1010" s="24"/>
      <c r="E1010" s="24"/>
      <c r="F1010" s="62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</row>
    <row r="1011">
      <c r="A1011" s="24"/>
      <c r="B1011" s="24"/>
      <c r="C1011" s="24"/>
      <c r="D1011" s="24"/>
      <c r="E1011" s="24"/>
      <c r="F1011" s="62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</row>
    <row r="1012">
      <c r="A1012" s="24"/>
      <c r="B1012" s="24"/>
      <c r="C1012" s="24"/>
      <c r="D1012" s="24"/>
      <c r="E1012" s="24"/>
      <c r="F1012" s="62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</row>
    <row r="1013">
      <c r="A1013" s="24"/>
      <c r="B1013" s="24"/>
      <c r="C1013" s="24"/>
      <c r="D1013" s="24"/>
      <c r="E1013" s="24"/>
      <c r="F1013" s="62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</row>
    <row r="1014">
      <c r="A1014" s="24"/>
      <c r="B1014" s="24"/>
      <c r="C1014" s="24"/>
      <c r="D1014" s="24"/>
      <c r="E1014" s="24"/>
      <c r="F1014" s="62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</row>
    <row r="1015">
      <c r="A1015" s="24"/>
      <c r="B1015" s="24"/>
      <c r="C1015" s="24"/>
      <c r="D1015" s="24"/>
      <c r="E1015" s="24"/>
      <c r="F1015" s="62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</row>
    <row r="1016">
      <c r="A1016" s="24"/>
      <c r="B1016" s="24"/>
      <c r="C1016" s="24"/>
      <c r="D1016" s="24"/>
      <c r="E1016" s="24"/>
      <c r="F1016" s="62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</row>
    <row r="1017">
      <c r="A1017" s="24"/>
      <c r="B1017" s="24"/>
      <c r="C1017" s="24"/>
      <c r="D1017" s="24"/>
      <c r="E1017" s="24"/>
      <c r="F1017" s="62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</row>
    <row r="1018">
      <c r="A1018" s="24"/>
      <c r="B1018" s="24"/>
      <c r="C1018" s="24"/>
      <c r="D1018" s="24"/>
      <c r="E1018" s="24"/>
      <c r="F1018" s="62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</row>
    <row r="1019">
      <c r="A1019" s="24"/>
      <c r="B1019" s="24"/>
      <c r="C1019" s="24"/>
      <c r="D1019" s="24"/>
      <c r="E1019" s="24"/>
      <c r="F1019" s="62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</row>
    <row r="1020">
      <c r="A1020" s="24"/>
      <c r="B1020" s="24"/>
      <c r="C1020" s="24"/>
      <c r="D1020" s="24"/>
      <c r="E1020" s="24"/>
      <c r="F1020" s="62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</row>
    <row r="1021">
      <c r="A1021" s="24"/>
      <c r="B1021" s="24"/>
      <c r="C1021" s="24"/>
      <c r="D1021" s="24"/>
      <c r="E1021" s="24"/>
      <c r="F1021" s="62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</row>
    <row r="1022">
      <c r="A1022" s="24"/>
      <c r="B1022" s="24"/>
      <c r="C1022" s="24"/>
      <c r="D1022" s="24"/>
      <c r="E1022" s="24"/>
      <c r="F1022" s="62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</row>
    <row r="1023">
      <c r="A1023" s="24"/>
      <c r="B1023" s="24"/>
      <c r="C1023" s="24"/>
      <c r="D1023" s="24"/>
      <c r="E1023" s="24"/>
      <c r="F1023" s="62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</row>
    <row r="1024">
      <c r="A1024" s="24"/>
      <c r="B1024" s="24"/>
      <c r="C1024" s="24"/>
      <c r="D1024" s="24"/>
      <c r="E1024" s="24"/>
      <c r="F1024" s="62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</row>
    <row r="1025">
      <c r="A1025" s="24"/>
      <c r="B1025" s="24"/>
      <c r="C1025" s="24"/>
      <c r="D1025" s="24"/>
      <c r="E1025" s="24"/>
      <c r="F1025" s="62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</row>
    <row r="1026">
      <c r="A1026" s="24"/>
      <c r="B1026" s="24"/>
      <c r="C1026" s="24"/>
      <c r="D1026" s="24"/>
      <c r="E1026" s="24"/>
      <c r="F1026" s="62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</row>
    <row r="1027">
      <c r="A1027" s="24"/>
      <c r="B1027" s="24"/>
      <c r="C1027" s="24"/>
      <c r="D1027" s="24"/>
      <c r="E1027" s="24"/>
      <c r="F1027" s="62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</row>
    <row r="1028">
      <c r="A1028" s="24"/>
      <c r="B1028" s="24"/>
      <c r="C1028" s="24"/>
      <c r="D1028" s="24"/>
      <c r="E1028" s="24"/>
      <c r="F1028" s="62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</row>
    <row r="1029">
      <c r="A1029" s="24"/>
      <c r="B1029" s="24"/>
      <c r="C1029" s="24"/>
      <c r="D1029" s="24"/>
      <c r="E1029" s="24"/>
      <c r="F1029" s="62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</row>
    <row r="1030">
      <c r="A1030" s="24"/>
      <c r="B1030" s="24"/>
      <c r="C1030" s="24"/>
      <c r="D1030" s="24"/>
      <c r="E1030" s="24"/>
      <c r="F1030" s="62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</row>
    <row r="1031">
      <c r="A1031" s="24"/>
      <c r="B1031" s="24"/>
      <c r="C1031" s="24"/>
      <c r="D1031" s="24"/>
      <c r="E1031" s="24"/>
      <c r="F1031" s="62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</row>
    <row r="1032">
      <c r="A1032" s="24"/>
      <c r="B1032" s="24"/>
      <c r="C1032" s="24"/>
      <c r="D1032" s="24"/>
      <c r="E1032" s="24"/>
      <c r="F1032" s="62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</row>
    <row r="1033">
      <c r="A1033" s="24"/>
      <c r="B1033" s="24"/>
      <c r="C1033" s="24"/>
      <c r="D1033" s="24"/>
      <c r="E1033" s="24"/>
      <c r="F1033" s="62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</row>
    <row r="1034">
      <c r="A1034" s="24"/>
      <c r="B1034" s="24"/>
      <c r="C1034" s="24"/>
      <c r="D1034" s="24"/>
      <c r="E1034" s="24"/>
      <c r="F1034" s="62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</row>
    <row r="1035">
      <c r="A1035" s="24"/>
      <c r="B1035" s="24"/>
      <c r="C1035" s="24"/>
      <c r="D1035" s="24"/>
      <c r="E1035" s="24"/>
      <c r="F1035" s="62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</row>
    <row r="1036">
      <c r="A1036" s="24"/>
      <c r="B1036" s="24"/>
      <c r="C1036" s="24"/>
      <c r="D1036" s="24"/>
      <c r="E1036" s="24"/>
      <c r="F1036" s="62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</row>
    <row r="1037">
      <c r="A1037" s="24"/>
      <c r="B1037" s="24"/>
      <c r="C1037" s="24"/>
      <c r="D1037" s="24"/>
      <c r="E1037" s="24"/>
      <c r="F1037" s="62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</row>
    <row r="1038">
      <c r="A1038" s="24"/>
      <c r="B1038" s="24"/>
      <c r="C1038" s="24"/>
      <c r="D1038" s="24"/>
      <c r="E1038" s="24"/>
      <c r="F1038" s="62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</row>
    <row r="1039">
      <c r="A1039" s="24"/>
      <c r="B1039" s="24"/>
      <c r="C1039" s="24"/>
      <c r="D1039" s="24"/>
      <c r="E1039" s="24"/>
      <c r="F1039" s="62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</row>
    <row r="1040">
      <c r="A1040" s="24"/>
      <c r="B1040" s="24"/>
      <c r="C1040" s="24"/>
      <c r="D1040" s="24"/>
      <c r="E1040" s="24"/>
      <c r="F1040" s="62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</row>
    <row r="1041">
      <c r="A1041" s="24"/>
      <c r="B1041" s="24"/>
      <c r="C1041" s="24"/>
      <c r="D1041" s="24"/>
      <c r="E1041" s="24"/>
      <c r="F1041" s="62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</row>
    <row r="1042">
      <c r="A1042" s="24"/>
      <c r="B1042" s="24"/>
      <c r="C1042" s="24"/>
      <c r="D1042" s="24"/>
      <c r="E1042" s="24"/>
      <c r="F1042" s="62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</row>
    <row r="1043">
      <c r="A1043" s="24"/>
      <c r="B1043" s="24"/>
      <c r="C1043" s="24"/>
      <c r="D1043" s="24"/>
      <c r="E1043" s="24"/>
      <c r="F1043" s="62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</row>
    <row r="1044">
      <c r="A1044" s="24"/>
      <c r="B1044" s="24"/>
      <c r="C1044" s="24"/>
      <c r="D1044" s="24"/>
      <c r="E1044" s="24"/>
      <c r="F1044" s="62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</row>
    <row r="1045">
      <c r="A1045" s="24"/>
      <c r="B1045" s="24"/>
      <c r="C1045" s="24"/>
      <c r="D1045" s="24"/>
      <c r="E1045" s="24"/>
      <c r="F1045" s="62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</row>
    <row r="1046">
      <c r="A1046" s="24"/>
      <c r="B1046" s="24"/>
      <c r="C1046" s="24"/>
      <c r="D1046" s="24"/>
      <c r="E1046" s="24"/>
      <c r="F1046" s="62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</row>
    <row r="1047">
      <c r="A1047" s="24"/>
      <c r="B1047" s="24"/>
      <c r="C1047" s="24"/>
      <c r="D1047" s="24"/>
      <c r="E1047" s="24"/>
      <c r="F1047" s="62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</row>
    <row r="1048">
      <c r="A1048" s="24"/>
      <c r="B1048" s="24"/>
      <c r="C1048" s="24"/>
      <c r="D1048" s="24"/>
      <c r="E1048" s="24"/>
      <c r="F1048" s="62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</row>
    <row r="1049">
      <c r="A1049" s="24"/>
      <c r="B1049" s="24"/>
      <c r="C1049" s="24"/>
      <c r="D1049" s="24"/>
      <c r="E1049" s="24"/>
      <c r="F1049" s="62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</row>
    <row r="1050">
      <c r="A1050" s="24"/>
      <c r="B1050" s="24"/>
      <c r="C1050" s="24"/>
      <c r="D1050" s="24"/>
      <c r="E1050" s="24"/>
      <c r="F1050" s="62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</row>
    <row r="1051">
      <c r="A1051" s="24"/>
      <c r="B1051" s="24"/>
      <c r="C1051" s="24"/>
      <c r="D1051" s="24"/>
      <c r="E1051" s="24"/>
      <c r="F1051" s="62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</row>
    <row r="1052">
      <c r="A1052" s="24"/>
      <c r="B1052" s="24"/>
      <c r="C1052" s="24"/>
      <c r="D1052" s="24"/>
      <c r="E1052" s="24"/>
      <c r="F1052" s="62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</row>
    <row r="1053">
      <c r="A1053" s="24"/>
      <c r="B1053" s="24"/>
      <c r="C1053" s="24"/>
      <c r="D1053" s="24"/>
      <c r="E1053" s="24"/>
      <c r="F1053" s="62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</row>
    <row r="1054">
      <c r="A1054" s="24"/>
      <c r="B1054" s="24"/>
      <c r="C1054" s="24"/>
      <c r="D1054" s="24"/>
      <c r="E1054" s="24"/>
      <c r="F1054" s="62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</row>
    <row r="1055">
      <c r="A1055" s="24"/>
      <c r="B1055" s="24"/>
      <c r="C1055" s="24"/>
      <c r="D1055" s="24"/>
      <c r="E1055" s="24"/>
      <c r="F1055" s="62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</row>
    <row r="1056">
      <c r="A1056" s="24"/>
      <c r="B1056" s="24"/>
      <c r="C1056" s="24"/>
      <c r="D1056" s="24"/>
      <c r="E1056" s="24"/>
      <c r="F1056" s="62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</row>
    <row r="1057">
      <c r="A1057" s="24"/>
      <c r="B1057" s="24"/>
      <c r="C1057" s="24"/>
      <c r="D1057" s="24"/>
      <c r="E1057" s="24"/>
      <c r="F1057" s="62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</row>
    <row r="1058">
      <c r="A1058" s="24"/>
      <c r="B1058" s="24"/>
      <c r="C1058" s="24"/>
      <c r="D1058" s="24"/>
      <c r="E1058" s="24"/>
      <c r="F1058" s="62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</row>
    <row r="1059">
      <c r="A1059" s="24"/>
      <c r="B1059" s="24"/>
      <c r="C1059" s="24"/>
      <c r="D1059" s="24"/>
      <c r="E1059" s="24"/>
      <c r="F1059" s="62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</row>
    <row r="1060">
      <c r="A1060" s="24"/>
      <c r="B1060" s="24"/>
      <c r="C1060" s="24"/>
      <c r="D1060" s="24"/>
      <c r="E1060" s="24"/>
      <c r="F1060" s="62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</row>
    <row r="1061">
      <c r="A1061" s="24"/>
      <c r="B1061" s="24"/>
      <c r="C1061" s="24"/>
      <c r="D1061" s="24"/>
      <c r="E1061" s="24"/>
      <c r="F1061" s="62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</row>
    <row r="1062">
      <c r="A1062" s="24"/>
      <c r="B1062" s="24"/>
      <c r="C1062" s="24"/>
      <c r="D1062" s="24"/>
      <c r="E1062" s="24"/>
      <c r="F1062" s="62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</row>
    <row r="1063">
      <c r="A1063" s="24"/>
      <c r="B1063" s="24"/>
      <c r="C1063" s="24"/>
      <c r="D1063" s="24"/>
      <c r="E1063" s="24"/>
      <c r="F1063" s="62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</row>
    <row r="1064">
      <c r="A1064" s="24"/>
      <c r="B1064" s="24"/>
      <c r="C1064" s="24"/>
      <c r="D1064" s="24"/>
      <c r="E1064" s="24"/>
      <c r="F1064" s="62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</row>
    <row r="1065">
      <c r="A1065" s="24"/>
      <c r="B1065" s="24"/>
      <c r="C1065" s="24"/>
      <c r="D1065" s="24"/>
      <c r="E1065" s="24"/>
      <c r="F1065" s="62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</row>
    <row r="1066">
      <c r="A1066" s="24"/>
      <c r="B1066" s="24"/>
      <c r="C1066" s="24"/>
      <c r="D1066" s="24"/>
      <c r="E1066" s="24"/>
      <c r="F1066" s="62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</row>
    <row r="1067">
      <c r="A1067" s="24"/>
      <c r="B1067" s="24"/>
      <c r="C1067" s="24"/>
      <c r="D1067" s="24"/>
      <c r="E1067" s="24"/>
      <c r="F1067" s="62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</row>
    <row r="1068">
      <c r="A1068" s="24"/>
      <c r="B1068" s="24"/>
      <c r="C1068" s="24"/>
      <c r="D1068" s="24"/>
      <c r="E1068" s="24"/>
      <c r="F1068" s="62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</row>
    <row r="1069">
      <c r="A1069" s="24"/>
      <c r="B1069" s="24"/>
      <c r="C1069" s="24"/>
      <c r="D1069" s="24"/>
      <c r="E1069" s="24"/>
      <c r="F1069" s="62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</row>
    <row r="1070">
      <c r="A1070" s="24"/>
      <c r="B1070" s="24"/>
      <c r="C1070" s="24"/>
      <c r="D1070" s="24"/>
      <c r="E1070" s="24"/>
      <c r="F1070" s="62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</row>
    <row r="1071">
      <c r="A1071" s="24"/>
      <c r="B1071" s="24"/>
      <c r="C1071" s="24"/>
      <c r="D1071" s="24"/>
      <c r="E1071" s="24"/>
      <c r="F1071" s="62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</row>
    <row r="1072">
      <c r="A1072" s="24"/>
      <c r="B1072" s="24"/>
      <c r="C1072" s="24"/>
      <c r="D1072" s="24"/>
      <c r="E1072" s="24"/>
      <c r="F1072" s="62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</row>
    <row r="1073">
      <c r="A1073" s="24"/>
      <c r="B1073" s="24"/>
      <c r="C1073" s="24"/>
      <c r="D1073" s="24"/>
      <c r="E1073" s="24"/>
      <c r="F1073" s="62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</row>
    <row r="1074">
      <c r="A1074" s="24"/>
      <c r="B1074" s="24"/>
      <c r="C1074" s="24"/>
      <c r="D1074" s="24"/>
      <c r="E1074" s="24"/>
      <c r="F1074" s="62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</row>
    <row r="1075">
      <c r="A1075" s="24"/>
      <c r="B1075" s="24"/>
      <c r="C1075" s="24"/>
      <c r="D1075" s="24"/>
      <c r="E1075" s="24"/>
      <c r="F1075" s="62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</row>
    <row r="1076">
      <c r="A1076" s="24"/>
      <c r="B1076" s="24"/>
      <c r="C1076" s="24"/>
      <c r="D1076" s="24"/>
      <c r="E1076" s="24"/>
      <c r="F1076" s="62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</row>
    <row r="1077">
      <c r="A1077" s="24"/>
      <c r="B1077" s="24"/>
      <c r="C1077" s="24"/>
      <c r="D1077" s="24"/>
      <c r="E1077" s="24"/>
      <c r="F1077" s="62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</row>
    <row r="1078">
      <c r="A1078" s="24"/>
      <c r="B1078" s="24"/>
      <c r="C1078" s="24"/>
      <c r="D1078" s="24"/>
      <c r="E1078" s="24"/>
      <c r="F1078" s="62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</row>
    <row r="1079">
      <c r="A1079" s="24"/>
      <c r="B1079" s="24"/>
      <c r="C1079" s="24"/>
      <c r="D1079" s="24"/>
      <c r="E1079" s="24"/>
      <c r="F1079" s="62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</row>
    <row r="1080">
      <c r="A1080" s="24"/>
      <c r="B1080" s="24"/>
      <c r="C1080" s="24"/>
      <c r="D1080" s="24"/>
      <c r="E1080" s="24"/>
      <c r="F1080" s="62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</row>
    <row r="1081">
      <c r="A1081" s="24"/>
      <c r="B1081" s="24"/>
      <c r="C1081" s="24"/>
      <c r="D1081" s="24"/>
      <c r="E1081" s="24"/>
      <c r="F1081" s="62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</row>
    <row r="1082">
      <c r="A1082" s="24"/>
      <c r="B1082" s="24"/>
      <c r="C1082" s="24"/>
      <c r="D1082" s="24"/>
      <c r="E1082" s="24"/>
      <c r="F1082" s="62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</row>
    <row r="1083">
      <c r="A1083" s="24"/>
      <c r="B1083" s="24"/>
      <c r="C1083" s="24"/>
      <c r="D1083" s="24"/>
      <c r="E1083" s="24"/>
      <c r="F1083" s="62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</row>
    <row r="1084">
      <c r="A1084" s="24"/>
      <c r="B1084" s="24"/>
      <c r="C1084" s="24"/>
      <c r="D1084" s="24"/>
      <c r="E1084" s="24"/>
      <c r="F1084" s="62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</row>
    <row r="1085">
      <c r="A1085" s="24"/>
      <c r="B1085" s="24"/>
      <c r="C1085" s="24"/>
      <c r="D1085" s="24"/>
      <c r="E1085" s="24"/>
      <c r="F1085" s="62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</row>
    <row r="1086">
      <c r="A1086" s="24"/>
      <c r="B1086" s="24"/>
      <c r="C1086" s="24"/>
      <c r="D1086" s="24"/>
      <c r="E1086" s="24"/>
      <c r="F1086" s="62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</row>
    <row r="1087">
      <c r="A1087" s="24"/>
      <c r="B1087" s="24"/>
      <c r="C1087" s="24"/>
      <c r="D1087" s="24"/>
      <c r="E1087" s="24"/>
      <c r="F1087" s="62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</row>
    <row r="1088">
      <c r="A1088" s="24"/>
      <c r="B1088" s="24"/>
      <c r="C1088" s="24"/>
      <c r="D1088" s="24"/>
      <c r="E1088" s="24"/>
      <c r="F1088" s="62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</row>
    <row r="1089">
      <c r="A1089" s="24"/>
      <c r="B1089" s="24"/>
      <c r="C1089" s="24"/>
      <c r="D1089" s="24"/>
      <c r="E1089" s="24"/>
      <c r="F1089" s="62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1"/>
      <c r="R1089" s="24"/>
      <c r="S1089" s="24"/>
      <c r="T1089" s="24"/>
      <c r="U1089" s="24"/>
      <c r="V1089" s="24"/>
      <c r="W1089" s="24"/>
    </row>
  </sheetData>
  <autoFilter ref="$A$1:$AB$48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A1" s="25" t="s">
        <v>1</v>
      </c>
      <c r="B1" s="26" t="s">
        <v>22</v>
      </c>
      <c r="C1" s="26" t="s">
        <v>32</v>
      </c>
      <c r="D1" s="27" t="s">
        <v>401</v>
      </c>
    </row>
    <row r="2">
      <c r="A2" s="28">
        <v>1.0</v>
      </c>
      <c r="B2" s="29" t="e">
        <v>#N/A</v>
      </c>
      <c r="C2" s="30" t="str">
        <f t="shared" ref="C2:C18" si="1">log(B2,10)</f>
        <v>#N/A</v>
      </c>
      <c r="D2" s="31">
        <v>4.0</v>
      </c>
    </row>
    <row r="3">
      <c r="A3" s="28">
        <v>2.0</v>
      </c>
      <c r="B3" s="29" t="e">
        <v>#N/A</v>
      </c>
      <c r="C3" s="30" t="str">
        <f t="shared" si="1"/>
        <v>#N/A</v>
      </c>
      <c r="D3" s="31">
        <v>1.0</v>
      </c>
    </row>
    <row r="4">
      <c r="A4" s="28">
        <v>3.0</v>
      </c>
      <c r="B4" s="29" t="e">
        <v>#N/A</v>
      </c>
      <c r="C4" s="30" t="str">
        <f t="shared" si="1"/>
        <v>#N/A</v>
      </c>
      <c r="D4" s="31">
        <v>2.0</v>
      </c>
    </row>
    <row r="5">
      <c r="A5" s="28">
        <v>4.0</v>
      </c>
      <c r="B5" s="29" t="e">
        <v>#N/A</v>
      </c>
      <c r="C5" s="30" t="str">
        <f t="shared" si="1"/>
        <v>#N/A</v>
      </c>
      <c r="D5" s="31">
        <v>3.0</v>
      </c>
    </row>
    <row r="6">
      <c r="A6" s="28">
        <v>5.0</v>
      </c>
      <c r="B6" s="29" t="e">
        <v>#N/A</v>
      </c>
      <c r="C6" s="30" t="str">
        <f t="shared" si="1"/>
        <v>#N/A</v>
      </c>
      <c r="D6" s="31">
        <v>1.0</v>
      </c>
    </row>
    <row r="7">
      <c r="A7" s="28">
        <v>6.0</v>
      </c>
      <c r="B7" s="29" t="e">
        <v>#N/A</v>
      </c>
      <c r="C7" s="30" t="str">
        <f t="shared" si="1"/>
        <v>#N/A</v>
      </c>
      <c r="D7" s="31">
        <v>1.0</v>
      </c>
    </row>
    <row r="8">
      <c r="A8" s="28">
        <v>7.0</v>
      </c>
      <c r="B8" s="29" t="e">
        <v>#N/A</v>
      </c>
      <c r="C8" s="30" t="str">
        <f t="shared" si="1"/>
        <v>#N/A</v>
      </c>
      <c r="D8" s="31">
        <v>1.0</v>
      </c>
    </row>
    <row r="9">
      <c r="A9" s="28">
        <v>8.0</v>
      </c>
      <c r="B9" s="29" t="e">
        <v>#N/A</v>
      </c>
      <c r="C9" s="30" t="str">
        <f t="shared" si="1"/>
        <v>#N/A</v>
      </c>
      <c r="D9" s="31">
        <v>2.0</v>
      </c>
    </row>
    <row r="10">
      <c r="A10" s="28">
        <v>9.0</v>
      </c>
      <c r="B10" s="29" t="e">
        <v>#N/A</v>
      </c>
      <c r="C10" s="30" t="str">
        <f t="shared" si="1"/>
        <v>#N/A</v>
      </c>
      <c r="D10" s="31">
        <v>1.0</v>
      </c>
    </row>
    <row r="11">
      <c r="A11" s="28">
        <v>10.0</v>
      </c>
      <c r="B11" s="29" t="e">
        <v>#N/A</v>
      </c>
      <c r="C11" s="30" t="str">
        <f t="shared" si="1"/>
        <v>#N/A</v>
      </c>
      <c r="D11" s="31">
        <v>3.0</v>
      </c>
    </row>
    <row r="12">
      <c r="A12" s="28">
        <v>11.0</v>
      </c>
      <c r="B12" s="29" t="e">
        <v>#N/A</v>
      </c>
      <c r="C12" s="30" t="str">
        <f t="shared" si="1"/>
        <v>#N/A</v>
      </c>
      <c r="D12" s="31">
        <v>1.0</v>
      </c>
    </row>
    <row r="13">
      <c r="A13" s="28">
        <v>12.0</v>
      </c>
      <c r="B13" s="29" t="e">
        <v>#N/A</v>
      </c>
      <c r="C13" s="30" t="str">
        <f t="shared" si="1"/>
        <v>#N/A</v>
      </c>
      <c r="D13" s="31">
        <v>1.0</v>
      </c>
    </row>
    <row r="14">
      <c r="A14" s="28">
        <v>37.0</v>
      </c>
      <c r="B14" s="30">
        <v>687780.7268272764</v>
      </c>
      <c r="C14" s="30">
        <f t="shared" si="1"/>
        <v>5.837450002</v>
      </c>
      <c r="D14" s="31">
        <v>1.0</v>
      </c>
    </row>
    <row r="15">
      <c r="A15" s="28">
        <v>38.0</v>
      </c>
      <c r="B15" s="30">
        <v>344332.90155440406</v>
      </c>
      <c r="C15" s="30">
        <f t="shared" si="1"/>
        <v>5.536978522</v>
      </c>
      <c r="D15" s="31">
        <v>4.0</v>
      </c>
    </row>
    <row r="16">
      <c r="A16" s="28">
        <v>39.0</v>
      </c>
      <c r="B16" s="30">
        <v>15422.661870503596</v>
      </c>
      <c r="C16" s="30">
        <f t="shared" si="1"/>
        <v>4.188159337</v>
      </c>
      <c r="D16" s="31">
        <v>2.0</v>
      </c>
    </row>
    <row r="17">
      <c r="A17" s="28">
        <v>40.0</v>
      </c>
      <c r="B17" s="30">
        <v>265866.4912857612</v>
      </c>
      <c r="C17" s="30">
        <f t="shared" si="1"/>
        <v>5.424663604</v>
      </c>
      <c r="D17" s="31">
        <v>4.0</v>
      </c>
    </row>
    <row r="18">
      <c r="A18" s="28">
        <v>41.0</v>
      </c>
      <c r="B18" s="30">
        <v>1833.8323353293413</v>
      </c>
      <c r="C18" s="30">
        <f t="shared" si="1"/>
        <v>3.263359626</v>
      </c>
      <c r="D18" s="31">
        <v>2.0</v>
      </c>
    </row>
    <row r="19">
      <c r="A19" s="28">
        <v>42.0</v>
      </c>
      <c r="B19" s="30">
        <v>0.0</v>
      </c>
      <c r="C19" s="32">
        <v>0.0</v>
      </c>
      <c r="D19" s="33">
        <v>0.0</v>
      </c>
    </row>
    <row r="20">
      <c r="A20" s="28">
        <v>43.0</v>
      </c>
      <c r="B20" s="30">
        <v>447171.3205351948</v>
      </c>
      <c r="C20" s="30">
        <f t="shared" ref="C20:C21" si="2">log(B20,10)</f>
        <v>5.650473942</v>
      </c>
      <c r="D20" s="31">
        <v>5.0</v>
      </c>
    </row>
    <row r="21">
      <c r="A21" s="28">
        <v>44.0</v>
      </c>
      <c r="B21" s="30">
        <v>81198.21542383684</v>
      </c>
      <c r="C21" s="30">
        <f t="shared" si="2"/>
        <v>4.909546484</v>
      </c>
      <c r="D21" s="31">
        <v>5.0</v>
      </c>
    </row>
    <row r="22">
      <c r="A22" s="28">
        <v>45.0</v>
      </c>
      <c r="B22" s="30">
        <v>0.0</v>
      </c>
      <c r="C22" s="32">
        <v>0.0</v>
      </c>
      <c r="D22" s="33">
        <v>0.0</v>
      </c>
    </row>
    <row r="23">
      <c r="A23" s="28">
        <v>46.0</v>
      </c>
      <c r="B23" s="30">
        <v>0.0</v>
      </c>
      <c r="C23" s="32">
        <v>0.0</v>
      </c>
      <c r="D23" s="33">
        <v>0.0</v>
      </c>
    </row>
    <row r="24">
      <c r="A24" s="28">
        <v>47.0</v>
      </c>
      <c r="B24" s="30">
        <v>0.0</v>
      </c>
      <c r="C24" s="32">
        <v>0.0</v>
      </c>
      <c r="D24" s="33">
        <v>0.0</v>
      </c>
    </row>
    <row r="25">
      <c r="A25" s="28">
        <v>49.0</v>
      </c>
      <c r="B25" s="30">
        <v>0.0</v>
      </c>
      <c r="C25" s="32">
        <v>0.0</v>
      </c>
      <c r="D25" s="33">
        <v>0.0</v>
      </c>
    </row>
    <row r="26">
      <c r="A26" s="28">
        <v>50.0</v>
      </c>
      <c r="B26" s="30">
        <v>1.9233691247974068E8</v>
      </c>
      <c r="C26" s="30">
        <f t="shared" ref="C26:C27" si="3">log(B26,10)</f>
        <v>8.28406264</v>
      </c>
      <c r="D26" s="31">
        <v>2.0</v>
      </c>
    </row>
    <row r="27">
      <c r="A27" s="28">
        <v>52.0</v>
      </c>
      <c r="B27" s="30">
        <v>8626760.56338028</v>
      </c>
      <c r="C27" s="30">
        <f t="shared" si="3"/>
        <v>6.935847744</v>
      </c>
      <c r="D27" s="31">
        <v>1.0</v>
      </c>
    </row>
    <row r="28">
      <c r="A28" s="28">
        <v>54.0</v>
      </c>
      <c r="B28" s="30">
        <v>0.0</v>
      </c>
      <c r="C28" s="32">
        <v>0.0</v>
      </c>
      <c r="D28" s="33">
        <v>0.0</v>
      </c>
    </row>
    <row r="29">
      <c r="A29" s="28">
        <v>55.0</v>
      </c>
      <c r="B29" s="30">
        <v>4306102.362204724</v>
      </c>
      <c r="C29" s="30">
        <f>log(B29,10)</f>
        <v>6.634084349</v>
      </c>
      <c r="D29" s="31">
        <v>5.0</v>
      </c>
    </row>
    <row r="30">
      <c r="A30" s="28">
        <v>56.0</v>
      </c>
      <c r="B30" s="30">
        <v>0.0</v>
      </c>
      <c r="C30" s="32">
        <v>0.0</v>
      </c>
      <c r="D30" s="33">
        <v>0.0</v>
      </c>
    </row>
    <row r="31">
      <c r="A31" s="28">
        <v>57.0</v>
      </c>
      <c r="B31" s="30">
        <v>138372.09302325582</v>
      </c>
      <c r="C31" s="30">
        <f>log(B31,10)</f>
        <v>5.14104851</v>
      </c>
      <c r="D31" s="31">
        <v>2.0</v>
      </c>
    </row>
    <row r="32">
      <c r="A32" s="28">
        <v>59.0</v>
      </c>
      <c r="B32" s="30">
        <v>0.0</v>
      </c>
      <c r="C32" s="32">
        <v>0.0</v>
      </c>
      <c r="D32" s="33">
        <v>0.0</v>
      </c>
    </row>
    <row r="33">
      <c r="A33" s="28">
        <v>61.0</v>
      </c>
      <c r="B33" s="30">
        <v>19773.879402347917</v>
      </c>
      <c r="C33" s="30">
        <f>log(B33,10)</f>
        <v>4.296091881</v>
      </c>
      <c r="D33" s="31">
        <v>6.0</v>
      </c>
    </row>
    <row r="34">
      <c r="A34" s="28">
        <v>63.0</v>
      </c>
      <c r="B34" s="30">
        <v>0.0</v>
      </c>
      <c r="C34" s="32">
        <v>0.0</v>
      </c>
      <c r="D34" s="33">
        <v>0.0</v>
      </c>
    </row>
    <row r="35">
      <c r="A35" s="28">
        <v>65.0</v>
      </c>
      <c r="B35" s="30">
        <v>1261969.0760059613</v>
      </c>
      <c r="C35" s="30">
        <f>log(B35,10)</f>
        <v>6.101048713</v>
      </c>
      <c r="D35" s="31">
        <v>3.0</v>
      </c>
    </row>
    <row r="36">
      <c r="A36" s="28">
        <v>67.0</v>
      </c>
      <c r="B36" s="30">
        <v>0.0</v>
      </c>
      <c r="C36" s="32">
        <v>0.0</v>
      </c>
      <c r="D36" s="33">
        <v>0.0</v>
      </c>
    </row>
    <row r="37">
      <c r="A37" s="28">
        <v>70.0</v>
      </c>
      <c r="B37" s="30">
        <v>51243.94539850285</v>
      </c>
      <c r="C37" s="30">
        <f t="shared" ref="C37:C43" si="4">log(B37,10)</f>
        <v>4.70964256</v>
      </c>
      <c r="D37" s="31">
        <v>2.0</v>
      </c>
    </row>
    <row r="38">
      <c r="A38" s="28">
        <v>72.0</v>
      </c>
      <c r="B38" s="30">
        <v>4537826.0869565215</v>
      </c>
      <c r="C38" s="30">
        <f t="shared" si="4"/>
        <v>6.656847847</v>
      </c>
      <c r="D38" s="31">
        <v>3.0</v>
      </c>
    </row>
    <row r="39">
      <c r="A39" s="28">
        <v>73.0</v>
      </c>
      <c r="B39" s="30">
        <v>7.211224792408065E7</v>
      </c>
      <c r="C39" s="30">
        <f t="shared" si="4"/>
        <v>7.858009034</v>
      </c>
      <c r="D39" s="31">
        <v>5.0</v>
      </c>
    </row>
    <row r="40">
      <c r="A40" s="28">
        <v>74.0</v>
      </c>
      <c r="B40" s="30">
        <v>67007.69854132901</v>
      </c>
      <c r="C40" s="30">
        <f t="shared" si="4"/>
        <v>4.826124702</v>
      </c>
      <c r="D40" s="31">
        <v>2.0</v>
      </c>
    </row>
    <row r="41">
      <c r="A41" s="28">
        <v>75.0</v>
      </c>
      <c r="B41" s="30">
        <v>9404.408122833085</v>
      </c>
      <c r="C41" s="30">
        <f t="shared" si="4"/>
        <v>3.973331468</v>
      </c>
      <c r="D41" s="31">
        <v>1.0</v>
      </c>
    </row>
    <row r="42">
      <c r="A42" s="28">
        <v>76.0</v>
      </c>
      <c r="B42" s="30">
        <v>557.3248407643312</v>
      </c>
      <c r="C42" s="30">
        <f t="shared" si="4"/>
        <v>2.746108401</v>
      </c>
      <c r="D42" s="31">
        <v>1.0</v>
      </c>
    </row>
    <row r="43">
      <c r="A43" s="28">
        <v>77.0</v>
      </c>
      <c r="B43" s="30">
        <v>2051.613885505481</v>
      </c>
      <c r="C43" s="30">
        <f t="shared" si="4"/>
        <v>3.31209563</v>
      </c>
      <c r="D43" s="31">
        <v>2.0</v>
      </c>
    </row>
    <row r="44">
      <c r="A44" s="28">
        <v>78.0</v>
      </c>
      <c r="B44" s="30">
        <v>0.0</v>
      </c>
      <c r="C44" s="32">
        <v>0.0</v>
      </c>
      <c r="D44" s="33">
        <v>0.0</v>
      </c>
    </row>
    <row r="45">
      <c r="A45" s="28">
        <v>79.0</v>
      </c>
      <c r="B45" s="30">
        <v>0.0</v>
      </c>
      <c r="C45" s="32">
        <v>0.0</v>
      </c>
      <c r="D45" s="33">
        <v>0.0</v>
      </c>
    </row>
    <row r="46">
      <c r="A46" s="28">
        <v>80.0</v>
      </c>
      <c r="B46" s="30">
        <v>0.0</v>
      </c>
      <c r="C46" s="32">
        <v>0.0</v>
      </c>
      <c r="D46" s="33">
        <v>0.0</v>
      </c>
    </row>
    <row r="47">
      <c r="A47" s="28">
        <v>81.0</v>
      </c>
      <c r="B47" s="30">
        <v>1786.1876988335102</v>
      </c>
      <c r="C47" s="30">
        <f t="shared" ref="C47:C61" si="5">log(B47,10)</f>
        <v>3.251927094</v>
      </c>
      <c r="D47" s="31">
        <v>4.0</v>
      </c>
    </row>
    <row r="48">
      <c r="A48" s="28">
        <v>82.0</v>
      </c>
      <c r="B48" s="30">
        <v>142959.02489626556</v>
      </c>
      <c r="C48" s="30">
        <f t="shared" si="5"/>
        <v>5.155211577</v>
      </c>
      <c r="D48" s="31">
        <v>5.0</v>
      </c>
    </row>
    <row r="49">
      <c r="A49" s="28">
        <v>83.0</v>
      </c>
      <c r="B49" s="30">
        <v>127674.16346681294</v>
      </c>
      <c r="C49" s="30">
        <f t="shared" si="5"/>
        <v>5.106103021</v>
      </c>
      <c r="D49" s="31">
        <v>4.0</v>
      </c>
    </row>
    <row r="50">
      <c r="A50" s="28">
        <v>84.0</v>
      </c>
      <c r="B50" s="30">
        <v>82584.26966292135</v>
      </c>
      <c r="C50" s="30">
        <f t="shared" si="5"/>
        <v>4.916897332</v>
      </c>
      <c r="D50" s="31">
        <v>4.0</v>
      </c>
    </row>
    <row r="51">
      <c r="A51" s="28">
        <v>85.0</v>
      </c>
      <c r="B51" s="29" t="e">
        <v>#VALUE!</v>
      </c>
      <c r="C51" s="30" t="str">
        <f t="shared" si="5"/>
        <v>#VALUE!</v>
      </c>
      <c r="D51" s="31">
        <v>4.0</v>
      </c>
    </row>
    <row r="52">
      <c r="A52" s="28">
        <v>87.0</v>
      </c>
      <c r="B52" s="29" t="e">
        <v>#VALUE!</v>
      </c>
      <c r="C52" s="30" t="str">
        <f t="shared" si="5"/>
        <v>#VALUE!</v>
      </c>
      <c r="D52" s="31">
        <v>1.0</v>
      </c>
    </row>
    <row r="53">
      <c r="A53" s="28">
        <v>91.0</v>
      </c>
      <c r="B53" s="30">
        <v>85566.9265756985</v>
      </c>
      <c r="C53" s="30">
        <f t="shared" si="5"/>
        <v>4.932305933</v>
      </c>
      <c r="D53" s="31">
        <v>3.0</v>
      </c>
    </row>
    <row r="54">
      <c r="A54" s="28">
        <v>92.0</v>
      </c>
      <c r="B54" s="30">
        <v>880.9780654440847</v>
      </c>
      <c r="C54" s="30">
        <f t="shared" si="5"/>
        <v>2.944965096</v>
      </c>
      <c r="D54" s="31">
        <v>1.0</v>
      </c>
    </row>
    <row r="55">
      <c r="A55" s="28">
        <v>93.0</v>
      </c>
      <c r="B55" s="30">
        <v>10832.491157150074</v>
      </c>
      <c r="C55" s="30">
        <f t="shared" si="5"/>
        <v>4.034728343</v>
      </c>
      <c r="D55" s="31">
        <v>2.0</v>
      </c>
    </row>
    <row r="56">
      <c r="A56" s="28">
        <v>95.0</v>
      </c>
      <c r="B56" s="30">
        <v>22428.42876165113</v>
      </c>
      <c r="C56" s="30">
        <f t="shared" si="5"/>
        <v>4.35079885</v>
      </c>
      <c r="D56" s="31">
        <v>1.0</v>
      </c>
    </row>
    <row r="57">
      <c r="A57" s="28">
        <v>96.0</v>
      </c>
      <c r="B57" s="29" t="e">
        <v>#VALUE!</v>
      </c>
      <c r="C57" s="30" t="str">
        <f t="shared" si="5"/>
        <v>#VALUE!</v>
      </c>
      <c r="D57" s="31">
        <v>1.0</v>
      </c>
    </row>
    <row r="58">
      <c r="A58" s="28">
        <v>97.0</v>
      </c>
      <c r="B58" s="30">
        <v>41932.24740321057</v>
      </c>
      <c r="C58" s="30">
        <f t="shared" si="5"/>
        <v>4.62254814</v>
      </c>
      <c r="D58" s="31">
        <v>2.0</v>
      </c>
    </row>
    <row r="59">
      <c r="A59" s="28">
        <v>98.0</v>
      </c>
      <c r="B59" s="30">
        <v>4.3947314473144725E7</v>
      </c>
      <c r="C59" s="30">
        <f t="shared" si="5"/>
        <v>7.642932341</v>
      </c>
      <c r="D59" s="31">
        <v>3.0</v>
      </c>
    </row>
    <row r="60">
      <c r="A60" s="28">
        <v>100.0</v>
      </c>
      <c r="B60" s="30">
        <v>145726.57393850657</v>
      </c>
      <c r="C60" s="30">
        <f t="shared" si="5"/>
        <v>5.163538755</v>
      </c>
      <c r="D60" s="31">
        <v>4.0</v>
      </c>
    </row>
    <row r="61">
      <c r="A61" s="28">
        <v>101.0</v>
      </c>
      <c r="B61" s="30">
        <v>3045570.2647657837</v>
      </c>
      <c r="C61" s="30">
        <f t="shared" si="5"/>
        <v>6.483668624</v>
      </c>
      <c r="D61" s="31">
        <v>2.0</v>
      </c>
    </row>
    <row r="62">
      <c r="A62" s="28">
        <v>102.0</v>
      </c>
      <c r="B62" s="30">
        <v>0.0</v>
      </c>
      <c r="C62" s="32">
        <v>0.0</v>
      </c>
      <c r="D62" s="33">
        <v>0.0</v>
      </c>
    </row>
    <row r="63">
      <c r="A63" s="28">
        <v>103.0</v>
      </c>
      <c r="B63" s="30">
        <v>338452.25321888406</v>
      </c>
      <c r="C63" s="30">
        <f t="shared" ref="C63:C73" si="6">log(B63,10)</f>
        <v>5.52949741</v>
      </c>
      <c r="D63" s="31">
        <v>4.0</v>
      </c>
    </row>
    <row r="64">
      <c r="A64" s="28">
        <v>104.0</v>
      </c>
      <c r="B64" s="30">
        <v>478814.88430268917</v>
      </c>
      <c r="C64" s="30">
        <f t="shared" si="6"/>
        <v>5.680167642</v>
      </c>
      <c r="D64" s="31">
        <v>2.0</v>
      </c>
    </row>
    <row r="65">
      <c r="A65" s="28">
        <v>105.0</v>
      </c>
      <c r="B65" s="30">
        <v>101396.21611788248</v>
      </c>
      <c r="C65" s="30">
        <f t="shared" si="6"/>
        <v>5.006021748</v>
      </c>
      <c r="D65" s="31">
        <v>6.0</v>
      </c>
    </row>
    <row r="66">
      <c r="A66" s="28">
        <v>106.0</v>
      </c>
      <c r="B66" s="30">
        <v>1729.6152488528062</v>
      </c>
      <c r="C66" s="30">
        <f t="shared" si="6"/>
        <v>3.237949506</v>
      </c>
      <c r="D66" s="31">
        <v>1.0</v>
      </c>
    </row>
    <row r="67">
      <c r="A67" s="28">
        <v>107.0</v>
      </c>
      <c r="B67" s="30">
        <v>8185.530440521366</v>
      </c>
      <c r="C67" s="30">
        <f t="shared" si="6"/>
        <v>3.913046828</v>
      </c>
      <c r="D67" s="31">
        <v>5.0</v>
      </c>
    </row>
    <row r="68">
      <c r="A68" s="28">
        <v>108.0</v>
      </c>
      <c r="B68" s="30">
        <v>1516089.108910891</v>
      </c>
      <c r="C68" s="30">
        <f t="shared" si="6"/>
        <v>6.180724728</v>
      </c>
      <c r="D68" s="31">
        <v>1.0</v>
      </c>
    </row>
    <row r="69">
      <c r="A69" s="28">
        <v>109.0</v>
      </c>
      <c r="B69" s="30">
        <v>62645.51804423748</v>
      </c>
      <c r="C69" s="30">
        <f t="shared" si="6"/>
        <v>4.796890005</v>
      </c>
      <c r="D69" s="31">
        <v>7.0</v>
      </c>
    </row>
    <row r="70">
      <c r="A70" s="28">
        <v>110.0</v>
      </c>
      <c r="B70" s="30">
        <v>580.0189393939394</v>
      </c>
      <c r="C70" s="30">
        <f t="shared" si="6"/>
        <v>2.763442175</v>
      </c>
      <c r="D70" s="31">
        <v>1.0</v>
      </c>
    </row>
    <row r="71">
      <c r="A71" s="28">
        <v>111.0</v>
      </c>
      <c r="B71" s="30">
        <v>9122.340425531915</v>
      </c>
      <c r="C71" s="30">
        <f t="shared" si="6"/>
        <v>3.960106275</v>
      </c>
      <c r="D71" s="31">
        <v>1.0</v>
      </c>
    </row>
    <row r="72">
      <c r="A72" s="28">
        <v>112.0</v>
      </c>
      <c r="B72" s="30">
        <v>1534662.8900445763</v>
      </c>
      <c r="C72" s="30">
        <f t="shared" si="6"/>
        <v>6.186012991</v>
      </c>
      <c r="D72" s="31">
        <v>3.0</v>
      </c>
    </row>
    <row r="73">
      <c r="A73" s="28">
        <v>115.0</v>
      </c>
      <c r="B73" s="29" t="e">
        <v>#VALUE!</v>
      </c>
      <c r="C73" s="30" t="str">
        <f t="shared" si="6"/>
        <v>#VALUE!</v>
      </c>
      <c r="D73" s="31">
        <v>4.0</v>
      </c>
    </row>
    <row r="74">
      <c r="A74" s="28">
        <v>116.0</v>
      </c>
      <c r="B74" s="30">
        <v>0.0</v>
      </c>
      <c r="C74" s="32">
        <v>0.0</v>
      </c>
      <c r="D74" s="33">
        <v>0.0</v>
      </c>
    </row>
    <row r="75">
      <c r="A75" s="28">
        <v>117.0</v>
      </c>
      <c r="B75" s="30">
        <v>148125.75574365174</v>
      </c>
      <c r="C75" s="30">
        <f t="shared" ref="C75:C87" si="7">log(B75,10)</f>
        <v>5.170630579</v>
      </c>
      <c r="D75" s="31">
        <v>4.0</v>
      </c>
    </row>
    <row r="76">
      <c r="A76" s="28">
        <v>118.0</v>
      </c>
      <c r="B76" s="30">
        <v>7825991.831971995</v>
      </c>
      <c r="C76" s="30">
        <f t="shared" si="7"/>
        <v>6.89353939</v>
      </c>
      <c r="D76" s="31">
        <v>4.0</v>
      </c>
    </row>
    <row r="77">
      <c r="A77" s="28">
        <v>119.0</v>
      </c>
      <c r="B77" s="30">
        <v>9920.221295702373</v>
      </c>
      <c r="C77" s="30">
        <f t="shared" si="7"/>
        <v>3.99652136</v>
      </c>
      <c r="D77" s="31">
        <v>3.0</v>
      </c>
    </row>
    <row r="78">
      <c r="A78" s="28">
        <v>120.0</v>
      </c>
      <c r="B78" s="30">
        <v>19473.505434782608</v>
      </c>
      <c r="C78" s="30">
        <f t="shared" si="7"/>
        <v>4.289444136</v>
      </c>
      <c r="D78" s="31">
        <v>5.0</v>
      </c>
    </row>
    <row r="79">
      <c r="A79" s="28">
        <v>121.0</v>
      </c>
      <c r="B79" s="30">
        <v>214667.15055993365</v>
      </c>
      <c r="C79" s="30">
        <f t="shared" si="7"/>
        <v>5.331765592</v>
      </c>
      <c r="D79" s="31">
        <v>4.0</v>
      </c>
    </row>
    <row r="80">
      <c r="A80" s="28">
        <v>122.0</v>
      </c>
      <c r="B80" s="30">
        <v>702124.0728253541</v>
      </c>
      <c r="C80" s="30">
        <f t="shared" si="7"/>
        <v>5.846413863</v>
      </c>
      <c r="D80" s="31">
        <v>6.0</v>
      </c>
    </row>
    <row r="81">
      <c r="A81" s="28">
        <v>123.0</v>
      </c>
      <c r="B81" s="30">
        <v>1894.3298969072162</v>
      </c>
      <c r="C81" s="30">
        <f t="shared" si="7"/>
        <v>3.277455613</v>
      </c>
      <c r="D81" s="31">
        <v>3.0</v>
      </c>
    </row>
    <row r="82">
      <c r="A82" s="28">
        <v>124.0</v>
      </c>
      <c r="B82" s="30">
        <v>829953.86109762</v>
      </c>
      <c r="C82" s="30">
        <f t="shared" si="7"/>
        <v>5.91905395</v>
      </c>
      <c r="D82" s="31">
        <v>6.0</v>
      </c>
    </row>
    <row r="83">
      <c r="A83" s="28">
        <v>125.0</v>
      </c>
      <c r="B83" s="30">
        <v>30625.0</v>
      </c>
      <c r="C83" s="30">
        <f t="shared" si="7"/>
        <v>4.486076097</v>
      </c>
      <c r="D83" s="31">
        <v>2.0</v>
      </c>
    </row>
    <row r="84">
      <c r="A84" s="28">
        <v>126.0</v>
      </c>
      <c r="B84" s="30">
        <v>10112.82333516786</v>
      </c>
      <c r="C84" s="30">
        <f t="shared" si="7"/>
        <v>4.00487242</v>
      </c>
      <c r="D84" s="31">
        <v>2.0</v>
      </c>
    </row>
    <row r="85">
      <c r="A85" s="28">
        <v>127.0</v>
      </c>
      <c r="B85" s="30">
        <v>1.453748082822086E7</v>
      </c>
      <c r="C85" s="30">
        <f t="shared" si="7"/>
        <v>7.162489155</v>
      </c>
      <c r="D85" s="31">
        <v>6.0</v>
      </c>
    </row>
    <row r="86">
      <c r="A86" s="28">
        <v>128.0</v>
      </c>
      <c r="B86" s="30">
        <v>63094.29477020603</v>
      </c>
      <c r="C86" s="30">
        <f t="shared" si="7"/>
        <v>4.79999009</v>
      </c>
      <c r="D86" s="31">
        <v>3.0</v>
      </c>
    </row>
    <row r="87">
      <c r="A87" s="28">
        <v>129.0</v>
      </c>
      <c r="B87" s="30">
        <v>1635461.3733905575</v>
      </c>
      <c r="C87" s="30">
        <f t="shared" si="7"/>
        <v>6.213640291</v>
      </c>
      <c r="D87" s="31">
        <v>4.0</v>
      </c>
    </row>
    <row r="88">
      <c r="A88" s="28">
        <v>130.0</v>
      </c>
      <c r="B88" s="30">
        <v>0.0</v>
      </c>
      <c r="C88" s="32">
        <v>0.0</v>
      </c>
      <c r="D88" s="33">
        <v>0.0</v>
      </c>
    </row>
    <row r="89">
      <c r="A89" s="28">
        <v>131.0</v>
      </c>
      <c r="B89" s="30">
        <v>77179.93951612903</v>
      </c>
      <c r="C89" s="30">
        <f t="shared" ref="C89:C94" si="8">log(B89,10)</f>
        <v>4.887504434</v>
      </c>
      <c r="D89" s="31">
        <v>4.0</v>
      </c>
    </row>
    <row r="90">
      <c r="A90" s="28">
        <v>132.0</v>
      </c>
      <c r="B90" s="30">
        <v>746988.3258817684</v>
      </c>
      <c r="C90" s="30">
        <f t="shared" si="8"/>
        <v>5.873313815</v>
      </c>
      <c r="D90" s="31">
        <v>8.0</v>
      </c>
    </row>
    <row r="91">
      <c r="A91" s="28">
        <v>133.0</v>
      </c>
      <c r="B91" s="30">
        <v>133474.5762711864</v>
      </c>
      <c r="C91" s="30">
        <f t="shared" si="8"/>
        <v>5.125398551</v>
      </c>
      <c r="D91" s="31">
        <v>4.0</v>
      </c>
    </row>
    <row r="92">
      <c r="A92" s="28">
        <v>134.0</v>
      </c>
      <c r="B92" s="30">
        <v>9907.760814249365</v>
      </c>
      <c r="C92" s="30">
        <f t="shared" si="8"/>
        <v>3.995975514</v>
      </c>
      <c r="D92" s="31">
        <v>5.0</v>
      </c>
    </row>
    <row r="93">
      <c r="A93" s="28">
        <v>135.0</v>
      </c>
      <c r="B93" s="30">
        <v>1.1269649874955341E7</v>
      </c>
      <c r="C93" s="30">
        <f t="shared" si="8"/>
        <v>7.051910424</v>
      </c>
      <c r="D93" s="31">
        <v>2.0</v>
      </c>
    </row>
    <row r="94">
      <c r="A94" s="28">
        <v>136.0</v>
      </c>
      <c r="B94" s="30">
        <v>7777.02962677953</v>
      </c>
      <c r="C94" s="30">
        <f t="shared" si="8"/>
        <v>3.890813753</v>
      </c>
      <c r="D94" s="31">
        <v>5.0</v>
      </c>
    </row>
    <row r="95">
      <c r="A95" s="28">
        <v>138.0</v>
      </c>
      <c r="B95" s="30">
        <v>0.0</v>
      </c>
      <c r="C95" s="32">
        <v>0.0</v>
      </c>
      <c r="D95" s="33">
        <v>0.0</v>
      </c>
    </row>
    <row r="96">
      <c r="A96" s="28">
        <v>139.0</v>
      </c>
      <c r="B96" s="30">
        <v>372135.8216692587</v>
      </c>
      <c r="C96" s="30">
        <f>log(B96,10)</f>
        <v>5.570701477</v>
      </c>
      <c r="D96" s="31">
        <v>4.0</v>
      </c>
    </row>
    <row r="97">
      <c r="A97" s="28">
        <v>140.0</v>
      </c>
      <c r="B97" s="30">
        <v>0.0</v>
      </c>
      <c r="C97" s="32">
        <v>0.0</v>
      </c>
      <c r="D97" s="33">
        <v>0.0</v>
      </c>
    </row>
    <row r="98">
      <c r="A98" s="28">
        <v>141.0</v>
      </c>
      <c r="B98" s="30">
        <v>12865.01024590164</v>
      </c>
      <c r="C98" s="30">
        <f>log(B98,10)</f>
        <v>4.109410136</v>
      </c>
      <c r="D98" s="31">
        <v>3.0</v>
      </c>
    </row>
    <row r="99">
      <c r="A99" s="28">
        <v>142.0</v>
      </c>
      <c r="B99" s="30">
        <v>0.0</v>
      </c>
      <c r="C99" s="32">
        <v>0.0</v>
      </c>
      <c r="D99" s="33">
        <v>0.0</v>
      </c>
    </row>
    <row r="100">
      <c r="A100" s="28">
        <v>143.0</v>
      </c>
      <c r="B100" s="30">
        <v>484195.18616021064</v>
      </c>
      <c r="C100" s="30">
        <f t="shared" ref="C100:C107" si="9">log(B100,10)</f>
        <v>5.685020467</v>
      </c>
      <c r="D100" s="31">
        <v>4.0</v>
      </c>
    </row>
    <row r="101">
      <c r="A101" s="28">
        <v>145.0</v>
      </c>
      <c r="B101" s="30">
        <v>2992.671009771987</v>
      </c>
      <c r="C101" s="30">
        <f t="shared" si="9"/>
        <v>3.476058977</v>
      </c>
      <c r="D101" s="31">
        <v>3.0</v>
      </c>
    </row>
    <row r="102">
      <c r="A102" s="28">
        <v>146.0</v>
      </c>
      <c r="B102" s="30">
        <v>2843556.7958783116</v>
      </c>
      <c r="C102" s="30">
        <f t="shared" si="9"/>
        <v>6.453861907</v>
      </c>
      <c r="D102" s="31">
        <v>3.0</v>
      </c>
    </row>
    <row r="103">
      <c r="A103" s="28">
        <v>147.0</v>
      </c>
      <c r="B103" s="30">
        <v>6.233985765124555E8</v>
      </c>
      <c r="C103" s="30">
        <f t="shared" si="9"/>
        <v>8.794765806</v>
      </c>
      <c r="D103" s="31">
        <v>4.0</v>
      </c>
    </row>
    <row r="104">
      <c r="A104" s="28">
        <v>148.0</v>
      </c>
      <c r="B104" s="30">
        <v>1204353.9325842694</v>
      </c>
      <c r="C104" s="30">
        <f t="shared" si="9"/>
        <v>6.080754135</v>
      </c>
      <c r="D104" s="31">
        <v>2.0</v>
      </c>
    </row>
    <row r="105">
      <c r="A105" s="28">
        <v>150.0</v>
      </c>
      <c r="B105" s="30">
        <v>4275.397336769759</v>
      </c>
      <c r="C105" s="30">
        <f t="shared" si="9"/>
        <v>3.630976482</v>
      </c>
      <c r="D105" s="31">
        <v>1.0</v>
      </c>
    </row>
    <row r="106">
      <c r="A106" s="28">
        <v>151.0</v>
      </c>
      <c r="B106" s="30">
        <v>882247.029168167</v>
      </c>
      <c r="C106" s="30">
        <f t="shared" si="9"/>
        <v>5.945590205</v>
      </c>
      <c r="D106" s="31">
        <v>1.0</v>
      </c>
    </row>
    <row r="107">
      <c r="A107" s="28">
        <v>152.0</v>
      </c>
      <c r="B107" s="30">
        <v>87534.25998433829</v>
      </c>
      <c r="C107" s="30">
        <f t="shared" si="9"/>
        <v>4.942178065</v>
      </c>
      <c r="D107" s="31">
        <v>4.0</v>
      </c>
    </row>
    <row r="108">
      <c r="A108" s="28">
        <v>154.0</v>
      </c>
      <c r="B108" s="30">
        <v>0.0</v>
      </c>
      <c r="C108" s="32">
        <v>0.0</v>
      </c>
      <c r="D108" s="33">
        <v>0.0</v>
      </c>
    </row>
    <row r="109">
      <c r="A109" s="28">
        <v>155.0</v>
      </c>
      <c r="B109" s="30">
        <v>1121543.3482810163</v>
      </c>
      <c r="C109" s="30">
        <f t="shared" ref="C109:C120" si="10">log(B109,10)</f>
        <v>6.049816064</v>
      </c>
      <c r="D109" s="31">
        <v>1.0</v>
      </c>
    </row>
    <row r="110">
      <c r="A110" s="28">
        <v>156.0</v>
      </c>
      <c r="B110" s="30">
        <v>618759.8270440251</v>
      </c>
      <c r="C110" s="30">
        <f t="shared" si="10"/>
        <v>5.791522109</v>
      </c>
      <c r="D110" s="31">
        <v>5.0</v>
      </c>
    </row>
    <row r="111">
      <c r="A111" s="28">
        <v>157.0</v>
      </c>
      <c r="B111" s="30">
        <v>1760937.5</v>
      </c>
      <c r="C111" s="30">
        <f t="shared" si="10"/>
        <v>6.245743942</v>
      </c>
      <c r="D111" s="31">
        <v>5.0</v>
      </c>
    </row>
    <row r="112">
      <c r="A112" s="28">
        <v>158.0</v>
      </c>
      <c r="B112" s="30">
        <v>454738.2342210872</v>
      </c>
      <c r="C112" s="30">
        <f t="shared" si="10"/>
        <v>5.657761471</v>
      </c>
      <c r="D112" s="31">
        <v>7.0</v>
      </c>
    </row>
    <row r="113">
      <c r="A113" s="28">
        <v>160.0</v>
      </c>
      <c r="B113" s="30">
        <v>3.584282755049197E7</v>
      </c>
      <c r="C113" s="30">
        <f t="shared" si="10"/>
        <v>7.554402263</v>
      </c>
      <c r="D113" s="31">
        <v>2.0</v>
      </c>
    </row>
    <row r="114">
      <c r="A114" s="28">
        <v>161.0</v>
      </c>
      <c r="B114" s="30">
        <v>783999.9999999998</v>
      </c>
      <c r="C114" s="30">
        <f t="shared" si="10"/>
        <v>5.894316063</v>
      </c>
      <c r="D114" s="31">
        <v>6.0</v>
      </c>
    </row>
    <row r="115">
      <c r="A115" s="28">
        <v>162.0</v>
      </c>
      <c r="B115" s="30">
        <v>294.47115384615387</v>
      </c>
      <c r="C115" s="30">
        <f t="shared" si="10"/>
        <v>2.469042758</v>
      </c>
      <c r="D115" s="31">
        <v>1.0</v>
      </c>
    </row>
    <row r="116">
      <c r="A116" s="28">
        <v>163.0</v>
      </c>
      <c r="B116" s="30">
        <v>11580.882352941175</v>
      </c>
      <c r="C116" s="30">
        <f t="shared" si="10"/>
        <v>4.06374165</v>
      </c>
      <c r="D116" s="31">
        <v>2.0</v>
      </c>
    </row>
    <row r="117">
      <c r="A117" s="28">
        <v>164.0</v>
      </c>
      <c r="B117" s="30">
        <v>114530.25477707005</v>
      </c>
      <c r="C117" s="30">
        <f t="shared" si="10"/>
        <v>5.058920227</v>
      </c>
      <c r="D117" s="31">
        <v>6.0</v>
      </c>
    </row>
    <row r="118">
      <c r="A118" s="28">
        <v>165.0</v>
      </c>
      <c r="B118" s="30">
        <v>435.0142045454545</v>
      </c>
      <c r="C118" s="30">
        <f t="shared" si="10"/>
        <v>2.638503438</v>
      </c>
      <c r="D118" s="31">
        <v>2.0</v>
      </c>
    </row>
    <row r="119">
      <c r="A119" s="28">
        <v>166.0</v>
      </c>
      <c r="B119" s="30">
        <v>6065.97965738758</v>
      </c>
      <c r="C119" s="30">
        <f t="shared" si="10"/>
        <v>3.78290095</v>
      </c>
      <c r="D119" s="31">
        <v>1.0</v>
      </c>
    </row>
    <row r="120">
      <c r="A120" s="28">
        <v>167.0</v>
      </c>
      <c r="B120" s="30">
        <v>31805.66483084186</v>
      </c>
      <c r="C120" s="30">
        <f t="shared" si="10"/>
        <v>4.502504478</v>
      </c>
      <c r="D120" s="31">
        <v>3.0</v>
      </c>
    </row>
    <row r="121">
      <c r="A121" s="28">
        <v>169.0</v>
      </c>
      <c r="B121" s="30">
        <v>0.0</v>
      </c>
      <c r="C121" s="32">
        <v>0.0</v>
      </c>
      <c r="D121" s="33">
        <v>0.0</v>
      </c>
    </row>
    <row r="122">
      <c r="A122" s="28">
        <v>170.0</v>
      </c>
      <c r="B122" s="30">
        <v>19669.23570969814</v>
      </c>
      <c r="C122" s="30">
        <f t="shared" ref="C122:C125" si="11">log(B122,10)</f>
        <v>4.293787485</v>
      </c>
      <c r="D122" s="31">
        <v>4.0</v>
      </c>
    </row>
    <row r="123">
      <c r="A123" s="28">
        <v>172.0</v>
      </c>
      <c r="B123" s="30">
        <v>817426.7100977198</v>
      </c>
      <c r="C123" s="30">
        <f t="shared" si="11"/>
        <v>5.912448825</v>
      </c>
      <c r="D123" s="31">
        <v>6.0</v>
      </c>
    </row>
    <row r="124">
      <c r="A124" s="28">
        <v>173.0</v>
      </c>
      <c r="B124" s="30">
        <v>2166.562630045776</v>
      </c>
      <c r="C124" s="30">
        <f t="shared" si="11"/>
        <v>3.335771248</v>
      </c>
      <c r="D124" s="31">
        <v>2.0</v>
      </c>
    </row>
    <row r="125">
      <c r="A125" s="28">
        <v>174.0</v>
      </c>
      <c r="B125" s="30">
        <v>2180.0256264236905</v>
      </c>
      <c r="C125" s="30">
        <f t="shared" si="11"/>
        <v>3.338461599</v>
      </c>
      <c r="D125" s="31">
        <v>3.0</v>
      </c>
    </row>
    <row r="126">
      <c r="A126" s="28">
        <v>176.0</v>
      </c>
      <c r="B126" s="30">
        <v>0.0</v>
      </c>
      <c r="C126" s="32">
        <v>0.0</v>
      </c>
      <c r="D126" s="33">
        <v>0.0</v>
      </c>
    </row>
    <row r="127">
      <c r="A127" s="28">
        <v>177.0</v>
      </c>
      <c r="B127" s="30">
        <v>1457262.7469300586</v>
      </c>
      <c r="C127" s="30">
        <f t="shared" ref="C127:C129" si="12">log(B127,10)</f>
        <v>6.163537863</v>
      </c>
      <c r="D127" s="31">
        <v>3.0</v>
      </c>
    </row>
    <row r="128">
      <c r="A128" s="28">
        <v>178.0</v>
      </c>
      <c r="B128" s="30">
        <v>75.31972454500736</v>
      </c>
      <c r="C128" s="30">
        <f t="shared" si="12"/>
        <v>1.876908723</v>
      </c>
      <c r="D128" s="31">
        <v>1.0</v>
      </c>
    </row>
    <row r="129">
      <c r="A129" s="28">
        <v>179.0</v>
      </c>
      <c r="B129" s="30">
        <v>1.477090032154341E8</v>
      </c>
      <c r="C129" s="30">
        <f t="shared" si="12"/>
        <v>8.169406967</v>
      </c>
      <c r="D129" s="31">
        <v>3.0</v>
      </c>
    </row>
    <row r="130">
      <c r="A130" s="28">
        <v>180.0</v>
      </c>
      <c r="B130" s="30">
        <v>0.0</v>
      </c>
      <c r="C130" s="32">
        <v>0.0</v>
      </c>
      <c r="D130" s="33">
        <v>0.0</v>
      </c>
    </row>
    <row r="131">
      <c r="A131" s="28">
        <v>181.0</v>
      </c>
      <c r="B131" s="30">
        <v>2059.977578475336</v>
      </c>
      <c r="C131" s="30">
        <f t="shared" ref="C131:C134" si="13">log(B131,10)</f>
        <v>3.313862493</v>
      </c>
      <c r="D131" s="31">
        <v>2.0</v>
      </c>
    </row>
    <row r="132">
      <c r="A132" s="28">
        <v>182.0</v>
      </c>
      <c r="B132" s="30">
        <v>5.561740890688259E7</v>
      </c>
      <c r="C132" s="30">
        <f t="shared" si="13"/>
        <v>7.745210752</v>
      </c>
      <c r="D132" s="31">
        <v>5.0</v>
      </c>
    </row>
    <row r="133">
      <c r="A133" s="28">
        <v>183.0</v>
      </c>
      <c r="B133" s="30">
        <v>419.80808773132276</v>
      </c>
      <c r="C133" s="30">
        <f t="shared" si="13"/>
        <v>2.623050801</v>
      </c>
      <c r="D133" s="31">
        <v>1.0</v>
      </c>
    </row>
    <row r="134">
      <c r="A134" s="28">
        <v>184.0</v>
      </c>
      <c r="B134" s="30">
        <v>377.6202219482121</v>
      </c>
      <c r="C134" s="30">
        <f t="shared" si="13"/>
        <v>2.577055243</v>
      </c>
      <c r="D134" s="31">
        <v>2.0</v>
      </c>
    </row>
    <row r="135">
      <c r="A135" s="28">
        <v>185.0</v>
      </c>
      <c r="B135" s="30">
        <v>0.0</v>
      </c>
      <c r="C135" s="32">
        <v>0.0</v>
      </c>
      <c r="D135" s="33">
        <v>0.0</v>
      </c>
    </row>
    <row r="136">
      <c r="A136" s="28">
        <v>186.0</v>
      </c>
      <c r="B136" s="30">
        <v>9580.87964666912</v>
      </c>
      <c r="C136" s="30">
        <f t="shared" ref="C136:C149" si="14">log(B136,10)</f>
        <v>3.981405385</v>
      </c>
      <c r="D136" s="31">
        <v>2.0</v>
      </c>
    </row>
    <row r="137">
      <c r="A137" s="28">
        <v>187.0</v>
      </c>
      <c r="B137" s="30">
        <v>1818.9794816414687</v>
      </c>
      <c r="C137" s="30">
        <f t="shared" si="14"/>
        <v>3.2598278</v>
      </c>
      <c r="D137" s="31">
        <v>1.0</v>
      </c>
    </row>
    <row r="138">
      <c r="A138" s="28">
        <v>189.0</v>
      </c>
      <c r="B138" s="30">
        <v>14410.508888114324</v>
      </c>
      <c r="C138" s="30">
        <f t="shared" si="14"/>
        <v>4.158679318</v>
      </c>
      <c r="D138" s="31">
        <v>4.0</v>
      </c>
    </row>
    <row r="139">
      <c r="A139" s="28">
        <v>190.0</v>
      </c>
      <c r="B139" s="30">
        <v>2237980.769230769</v>
      </c>
      <c r="C139" s="30">
        <f t="shared" si="14"/>
        <v>6.34985635</v>
      </c>
      <c r="D139" s="31">
        <v>5.0</v>
      </c>
    </row>
    <row r="140">
      <c r="A140" s="28">
        <v>191.0</v>
      </c>
      <c r="B140" s="29" t="e">
        <v>#VALUE!</v>
      </c>
      <c r="C140" s="30" t="str">
        <f t="shared" si="14"/>
        <v>#VALUE!</v>
      </c>
      <c r="D140" s="31">
        <v>1.0</v>
      </c>
    </row>
    <row r="141">
      <c r="A141" s="28">
        <v>192.0</v>
      </c>
      <c r="B141" s="30">
        <v>192676.76767676763</v>
      </c>
      <c r="C141" s="30">
        <f t="shared" si="14"/>
        <v>5.284829352</v>
      </c>
      <c r="D141" s="31">
        <v>6.0</v>
      </c>
    </row>
    <row r="142">
      <c r="A142" s="28">
        <v>193.0</v>
      </c>
      <c r="B142" s="30">
        <v>1072.5350215517242</v>
      </c>
      <c r="C142" s="30">
        <f t="shared" si="14"/>
        <v>3.030411482</v>
      </c>
      <c r="D142" s="31">
        <v>3.0</v>
      </c>
    </row>
    <row r="143">
      <c r="A143" s="28">
        <v>194.0</v>
      </c>
      <c r="B143" s="30">
        <v>2.5472369920243066E7</v>
      </c>
      <c r="C143" s="30">
        <f t="shared" si="14"/>
        <v>7.406069353</v>
      </c>
      <c r="D143" s="31">
        <v>6.0</v>
      </c>
    </row>
    <row r="144">
      <c r="A144" s="28">
        <v>199.0</v>
      </c>
      <c r="B144" s="30">
        <v>588480.3921568627</v>
      </c>
      <c r="C144" s="30">
        <f t="shared" si="14"/>
        <v>5.769731997</v>
      </c>
      <c r="D144" s="31">
        <v>2.0</v>
      </c>
    </row>
    <row r="145">
      <c r="A145" s="28">
        <v>200.0</v>
      </c>
      <c r="B145" s="30">
        <v>10915.224032586555</v>
      </c>
      <c r="C145" s="30">
        <f t="shared" si="14"/>
        <v>4.038032654</v>
      </c>
      <c r="D145" s="31">
        <v>2.0</v>
      </c>
    </row>
    <row r="146">
      <c r="A146" s="28">
        <v>201.0</v>
      </c>
      <c r="B146" s="30">
        <v>46884.56827924065</v>
      </c>
      <c r="C146" s="30">
        <f t="shared" si="14"/>
        <v>4.671029921</v>
      </c>
      <c r="D146" s="31">
        <v>3.0</v>
      </c>
    </row>
    <row r="147">
      <c r="A147" s="28">
        <v>202.0</v>
      </c>
      <c r="B147" s="30">
        <v>2252961.346633416</v>
      </c>
      <c r="C147" s="30">
        <f t="shared" si="14"/>
        <v>6.352753741</v>
      </c>
      <c r="D147" s="31">
        <v>4.0</v>
      </c>
    </row>
    <row r="148">
      <c r="A148" s="28">
        <v>204.0</v>
      </c>
      <c r="B148" s="30">
        <v>1.1083333333333332E7</v>
      </c>
      <c r="C148" s="30">
        <f t="shared" si="14"/>
        <v>7.044670395</v>
      </c>
      <c r="D148" s="31">
        <v>1.0</v>
      </c>
    </row>
    <row r="149">
      <c r="A149" s="28">
        <v>205.0</v>
      </c>
      <c r="B149" s="30">
        <v>3926.282051282051</v>
      </c>
      <c r="C149" s="30">
        <f t="shared" si="14"/>
        <v>3.593981495</v>
      </c>
      <c r="D149" s="31">
        <v>5.0</v>
      </c>
    </row>
    <row r="150">
      <c r="A150" s="28">
        <v>206.0</v>
      </c>
      <c r="B150" s="30">
        <v>0.0</v>
      </c>
      <c r="C150" s="32">
        <v>0.0</v>
      </c>
      <c r="D150" s="33">
        <v>0.0</v>
      </c>
    </row>
    <row r="151">
      <c r="A151" s="28">
        <v>207.0</v>
      </c>
      <c r="B151" s="29" t="e">
        <v>#N/A</v>
      </c>
      <c r="C151" s="30" t="str">
        <f t="shared" ref="C151:C172" si="15">log(B151,10)</f>
        <v>#N/A</v>
      </c>
      <c r="D151" s="31">
        <v>3.0</v>
      </c>
    </row>
    <row r="152">
      <c r="A152" s="28">
        <v>209.0</v>
      </c>
      <c r="B152" s="30">
        <v>9438553.270494146</v>
      </c>
      <c r="C152" s="30">
        <f t="shared" si="15"/>
        <v>6.974905431</v>
      </c>
      <c r="D152" s="31">
        <v>3.0</v>
      </c>
    </row>
    <row r="153">
      <c r="A153" s="28">
        <v>210.0</v>
      </c>
      <c r="B153" s="30">
        <v>666.7271407837445</v>
      </c>
      <c r="C153" s="30">
        <f t="shared" si="15"/>
        <v>2.823948135</v>
      </c>
      <c r="D153" s="31">
        <v>1.0</v>
      </c>
    </row>
    <row r="154">
      <c r="A154" s="28">
        <v>211.0</v>
      </c>
      <c r="B154" s="30">
        <v>9.054838709677419E7</v>
      </c>
      <c r="C154" s="30">
        <f t="shared" si="15"/>
        <v>7.956880719</v>
      </c>
      <c r="D154" s="31">
        <v>3.0</v>
      </c>
    </row>
    <row r="155">
      <c r="A155" s="28">
        <v>212.0</v>
      </c>
      <c r="B155" s="30">
        <v>7.896580717488787E7</v>
      </c>
      <c r="C155" s="30">
        <f t="shared" si="15"/>
        <v>7.897439079</v>
      </c>
      <c r="D155" s="31">
        <v>2.0</v>
      </c>
    </row>
    <row r="156">
      <c r="A156" s="28">
        <v>213.0</v>
      </c>
      <c r="B156" s="30">
        <v>648.3768525052928</v>
      </c>
      <c r="C156" s="30">
        <f t="shared" si="15"/>
        <v>2.811827502</v>
      </c>
      <c r="D156" s="31">
        <v>1.0</v>
      </c>
    </row>
    <row r="157">
      <c r="A157" s="28">
        <v>214.0</v>
      </c>
      <c r="B157" s="30">
        <v>1786.7561260210034</v>
      </c>
      <c r="C157" s="30">
        <f t="shared" si="15"/>
        <v>3.25206528</v>
      </c>
      <c r="D157" s="31">
        <v>3.0</v>
      </c>
    </row>
    <row r="158">
      <c r="A158" s="28">
        <v>215.0</v>
      </c>
      <c r="B158" s="30">
        <v>467.5572519083969</v>
      </c>
      <c r="C158" s="30">
        <f t="shared" si="15"/>
        <v>2.669834797</v>
      </c>
      <c r="D158" s="31">
        <v>1.0</v>
      </c>
    </row>
    <row r="159">
      <c r="A159" s="28">
        <v>216.0</v>
      </c>
      <c r="B159" s="30">
        <v>684904.1533546324</v>
      </c>
      <c r="C159" s="30">
        <f t="shared" si="15"/>
        <v>5.8356298</v>
      </c>
      <c r="D159" s="31">
        <v>2.0</v>
      </c>
    </row>
    <row r="160">
      <c r="A160" s="28">
        <v>217.0</v>
      </c>
      <c r="B160" s="30">
        <v>2924.4031830238728</v>
      </c>
      <c r="C160" s="30">
        <f t="shared" si="15"/>
        <v>3.466037248</v>
      </c>
      <c r="D160" s="31">
        <v>3.0</v>
      </c>
    </row>
    <row r="161">
      <c r="A161" s="28">
        <v>218.0</v>
      </c>
      <c r="B161" s="30">
        <v>712209.3023255812</v>
      </c>
      <c r="C161" s="30">
        <f t="shared" si="15"/>
        <v>5.852607642</v>
      </c>
      <c r="D161" s="31">
        <v>1.0</v>
      </c>
    </row>
    <row r="162">
      <c r="A162" s="28">
        <v>219.0</v>
      </c>
      <c r="B162" s="30">
        <v>1.3349595408355288E7</v>
      </c>
      <c r="C162" s="30">
        <f t="shared" si="15"/>
        <v>7.125468104</v>
      </c>
      <c r="D162" s="31">
        <v>4.0</v>
      </c>
    </row>
    <row r="163">
      <c r="A163" s="28">
        <v>220.0</v>
      </c>
      <c r="B163" s="30">
        <v>1.1473148826979471E7</v>
      </c>
      <c r="C163" s="30">
        <f t="shared" si="15"/>
        <v>7.059682627</v>
      </c>
      <c r="D163" s="31">
        <v>3.0</v>
      </c>
    </row>
    <row r="164">
      <c r="A164" s="28">
        <v>221.0</v>
      </c>
      <c r="B164" s="30">
        <v>1968.7499999999995</v>
      </c>
      <c r="C164" s="30">
        <f t="shared" si="15"/>
        <v>3.294190571</v>
      </c>
      <c r="D164" s="31">
        <v>2.0</v>
      </c>
    </row>
    <row r="165">
      <c r="A165" s="28">
        <v>222.0</v>
      </c>
      <c r="B165" s="30">
        <v>36795.99499374217</v>
      </c>
      <c r="C165" s="30">
        <f t="shared" si="15"/>
        <v>4.565800551</v>
      </c>
      <c r="D165" s="31">
        <v>4.0</v>
      </c>
    </row>
    <row r="166">
      <c r="A166" s="28">
        <v>224.0</v>
      </c>
      <c r="B166" s="30">
        <v>5335.365853658536</v>
      </c>
      <c r="C166" s="30">
        <f t="shared" si="15"/>
        <v>3.727164205</v>
      </c>
      <c r="D166" s="31">
        <v>4.0</v>
      </c>
    </row>
    <row r="167">
      <c r="A167" s="28">
        <v>227.0</v>
      </c>
      <c r="B167" s="30">
        <v>1.157051282051282E8</v>
      </c>
      <c r="C167" s="30">
        <f t="shared" si="15"/>
        <v>8.063352608</v>
      </c>
      <c r="D167" s="31">
        <v>5.0</v>
      </c>
    </row>
    <row r="168">
      <c r="A168" s="28">
        <v>231.0</v>
      </c>
      <c r="B168" s="30">
        <v>50991.96689386563</v>
      </c>
      <c r="C168" s="30">
        <f t="shared" si="15"/>
        <v>4.707501764</v>
      </c>
      <c r="D168" s="31">
        <v>5.0</v>
      </c>
    </row>
    <row r="169">
      <c r="A169" s="28">
        <v>232.0</v>
      </c>
      <c r="B169" s="30">
        <v>6465277.777777777</v>
      </c>
      <c r="C169" s="30">
        <f t="shared" si="15"/>
        <v>6.810587189</v>
      </c>
      <c r="D169" s="31">
        <v>2.0</v>
      </c>
    </row>
    <row r="170">
      <c r="A170" s="28">
        <v>234.0</v>
      </c>
      <c r="B170" s="30">
        <v>1.098795489492568E7</v>
      </c>
      <c r="C170" s="30">
        <f t="shared" si="15"/>
        <v>7.040916868</v>
      </c>
      <c r="D170" s="31">
        <v>3.0</v>
      </c>
    </row>
    <row r="171">
      <c r="A171" s="28">
        <v>237.0</v>
      </c>
      <c r="B171" s="30">
        <v>63917.87658802176</v>
      </c>
      <c r="C171" s="30">
        <f t="shared" si="15"/>
        <v>4.805622339</v>
      </c>
      <c r="D171" s="31">
        <v>5.0</v>
      </c>
    </row>
    <row r="172">
      <c r="A172" s="28">
        <v>238.0</v>
      </c>
      <c r="B172" s="30">
        <v>2067187.5</v>
      </c>
      <c r="C172" s="30">
        <f t="shared" si="15"/>
        <v>6.31537987</v>
      </c>
      <c r="D172" s="31">
        <v>5.0</v>
      </c>
    </row>
    <row r="173">
      <c r="A173" s="28">
        <v>240.0</v>
      </c>
      <c r="B173" s="30">
        <v>0.0</v>
      </c>
      <c r="C173" s="32">
        <v>0.0</v>
      </c>
      <c r="D173" s="33">
        <v>0.0</v>
      </c>
    </row>
    <row r="174">
      <c r="A174" s="28">
        <v>241.0</v>
      </c>
      <c r="B174" s="30">
        <v>2.2767857142857143E8</v>
      </c>
      <c r="C174" s="30">
        <f t="shared" ref="C174:C177" si="16">log(B174,10)</f>
        <v>8.357322158</v>
      </c>
      <c r="D174" s="31">
        <v>3.0</v>
      </c>
    </row>
    <row r="175">
      <c r="A175" s="34" t="s">
        <v>107</v>
      </c>
      <c r="B175" s="29" t="e">
        <v>#N/A</v>
      </c>
      <c r="C175" s="30" t="str">
        <f t="shared" si="16"/>
        <v>#N/A</v>
      </c>
      <c r="D175" s="31">
        <v>2.0</v>
      </c>
    </row>
    <row r="176">
      <c r="A176" s="34" t="s">
        <v>479</v>
      </c>
      <c r="B176" s="29" t="e">
        <v>#N/A</v>
      </c>
      <c r="C176" s="30" t="str">
        <f t="shared" si="16"/>
        <v>#N/A</v>
      </c>
      <c r="D176" s="31">
        <v>1.0</v>
      </c>
    </row>
    <row r="177">
      <c r="A177" s="36" t="s">
        <v>480</v>
      </c>
      <c r="B177" s="37" t="e">
        <v>#N/A</v>
      </c>
      <c r="C177" s="30" t="str">
        <f t="shared" si="16"/>
        <v>#N/A</v>
      </c>
      <c r="D177" s="38">
        <v>1.0</v>
      </c>
    </row>
    <row r="178">
      <c r="D178" s="6"/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13.14"/>
    <col customWidth="1" min="3" max="3" width="16.14"/>
  </cols>
  <sheetData>
    <row r="1">
      <c r="A1" s="18" t="s">
        <v>492</v>
      </c>
      <c r="B1" s="16" t="s">
        <v>493</v>
      </c>
      <c r="C1" s="16" t="s">
        <v>494</v>
      </c>
    </row>
    <row r="2">
      <c r="A2" s="21" t="s">
        <v>495</v>
      </c>
    </row>
    <row r="3">
      <c r="A3" s="21" t="s">
        <v>496</v>
      </c>
    </row>
    <row r="4">
      <c r="A4" s="21" t="s">
        <v>497</v>
      </c>
    </row>
    <row r="5">
      <c r="A5" s="21" t="s">
        <v>498</v>
      </c>
    </row>
    <row r="6">
      <c r="A6" s="21" t="s">
        <v>499</v>
      </c>
    </row>
    <row r="7">
      <c r="A7" s="21" t="s">
        <v>500</v>
      </c>
    </row>
    <row r="8">
      <c r="A8" s="21" t="s">
        <v>501</v>
      </c>
    </row>
    <row r="9">
      <c r="A9" s="21" t="s">
        <v>502</v>
      </c>
    </row>
    <row r="10">
      <c r="A10" s="21" t="s">
        <v>503</v>
      </c>
    </row>
    <row r="11">
      <c r="A11" s="21" t="s">
        <v>57</v>
      </c>
    </row>
    <row r="12">
      <c r="A12" s="21" t="s">
        <v>57</v>
      </c>
    </row>
    <row r="13">
      <c r="A13" s="21" t="s">
        <v>504</v>
      </c>
    </row>
    <row r="14">
      <c r="A14" s="21" t="s">
        <v>505</v>
      </c>
    </row>
    <row r="15">
      <c r="A15" s="21" t="s">
        <v>57</v>
      </c>
    </row>
    <row r="16">
      <c r="A16" s="21" t="s">
        <v>506</v>
      </c>
    </row>
    <row r="17">
      <c r="A17" s="21" t="s">
        <v>507</v>
      </c>
    </row>
    <row r="18">
      <c r="A18" s="21" t="s">
        <v>508</v>
      </c>
    </row>
    <row r="19">
      <c r="A19" s="21" t="s">
        <v>509</v>
      </c>
    </row>
    <row r="20">
      <c r="A20" s="21" t="s">
        <v>510</v>
      </c>
    </row>
    <row r="21">
      <c r="A21" s="21" t="s">
        <v>57</v>
      </c>
    </row>
    <row r="22">
      <c r="A22" s="21" t="s">
        <v>511</v>
      </c>
    </row>
    <row r="23">
      <c r="A23" s="21" t="s">
        <v>57</v>
      </c>
    </row>
    <row r="24">
      <c r="A24" s="21" t="s">
        <v>57</v>
      </c>
    </row>
    <row r="25">
      <c r="A25" s="21" t="s">
        <v>57</v>
      </c>
    </row>
    <row r="26">
      <c r="A26" s="21" t="s">
        <v>513</v>
      </c>
    </row>
    <row r="27">
      <c r="A27" s="21" t="s">
        <v>515</v>
      </c>
    </row>
    <row r="28">
      <c r="A28" s="21" t="s">
        <v>516</v>
      </c>
    </row>
    <row r="29">
      <c r="A29" s="21" t="s">
        <v>517</v>
      </c>
    </row>
    <row r="30">
      <c r="A30" s="21" t="s">
        <v>518</v>
      </c>
    </row>
    <row r="31">
      <c r="A31" s="21" t="s">
        <v>519</v>
      </c>
    </row>
    <row r="32">
      <c r="A32" s="21" t="s">
        <v>57</v>
      </c>
    </row>
    <row r="33">
      <c r="A33" s="21" t="s">
        <v>57</v>
      </c>
    </row>
    <row r="34">
      <c r="A34" s="21" t="s">
        <v>520</v>
      </c>
    </row>
    <row r="35">
      <c r="A35" s="21" t="s">
        <v>521</v>
      </c>
    </row>
    <row r="36">
      <c r="A36" s="21" t="s">
        <v>522</v>
      </c>
    </row>
    <row r="37">
      <c r="A37" s="21" t="s">
        <v>523</v>
      </c>
    </row>
    <row r="38">
      <c r="A38" s="21" t="s">
        <v>524</v>
      </c>
    </row>
    <row r="39">
      <c r="A39" s="21" t="s">
        <v>525</v>
      </c>
    </row>
    <row r="40">
      <c r="A40" s="21" t="s">
        <v>439</v>
      </c>
    </row>
    <row r="41">
      <c r="A41" s="21" t="s">
        <v>57</v>
      </c>
    </row>
    <row r="42">
      <c r="A42" s="21" t="s">
        <v>441</v>
      </c>
    </row>
    <row r="43">
      <c r="A43" s="21" t="s">
        <v>526</v>
      </c>
    </row>
    <row r="44">
      <c r="A44" s="21" t="s">
        <v>527</v>
      </c>
    </row>
    <row r="45">
      <c r="A45" s="21" t="s">
        <v>528</v>
      </c>
    </row>
    <row r="46">
      <c r="A46" s="21" t="s">
        <v>529</v>
      </c>
    </row>
    <row r="47">
      <c r="A47" s="21" t="s">
        <v>530</v>
      </c>
    </row>
    <row r="48">
      <c r="A48" s="21" t="s">
        <v>531</v>
      </c>
    </row>
    <row r="49">
      <c r="A49" s="21" t="s">
        <v>532</v>
      </c>
    </row>
    <row r="50">
      <c r="A50" s="21" t="s">
        <v>533</v>
      </c>
    </row>
    <row r="51">
      <c r="A51" s="21" t="s">
        <v>534</v>
      </c>
    </row>
    <row r="52">
      <c r="A52" s="21" t="s">
        <v>535</v>
      </c>
    </row>
    <row r="53">
      <c r="A53" s="21" t="s">
        <v>536</v>
      </c>
    </row>
    <row r="54">
      <c r="A54" s="21" t="s">
        <v>57</v>
      </c>
    </row>
    <row r="55">
      <c r="A55" s="21" t="s">
        <v>57</v>
      </c>
    </row>
    <row r="56">
      <c r="A56" s="21" t="s">
        <v>57</v>
      </c>
    </row>
    <row r="57">
      <c r="A57" s="21" t="s">
        <v>57</v>
      </c>
    </row>
    <row r="58">
      <c r="A58" s="21" t="s">
        <v>57</v>
      </c>
    </row>
    <row r="59">
      <c r="A59" s="21" t="s">
        <v>57</v>
      </c>
    </row>
    <row r="60">
      <c r="A60" s="21" t="s">
        <v>537</v>
      </c>
    </row>
    <row r="61">
      <c r="A61" s="21" t="s">
        <v>538</v>
      </c>
    </row>
    <row r="62">
      <c r="A62" s="21" t="s">
        <v>539</v>
      </c>
    </row>
    <row r="63">
      <c r="A63" s="21" t="s">
        <v>540</v>
      </c>
    </row>
    <row r="64">
      <c r="A64" s="21" t="s">
        <v>541</v>
      </c>
    </row>
    <row r="65">
      <c r="A65" s="21" t="s">
        <v>542</v>
      </c>
    </row>
    <row r="66">
      <c r="A66" s="21" t="s">
        <v>543</v>
      </c>
    </row>
    <row r="67">
      <c r="A67" s="21" t="s">
        <v>544</v>
      </c>
    </row>
    <row r="68">
      <c r="A68" s="21" t="s">
        <v>444</v>
      </c>
    </row>
    <row r="69">
      <c r="A69" s="21" t="s">
        <v>57</v>
      </c>
    </row>
    <row r="70">
      <c r="A70" s="21" t="s">
        <v>57</v>
      </c>
    </row>
    <row r="71">
      <c r="A71" s="21" t="s">
        <v>57</v>
      </c>
    </row>
    <row r="72">
      <c r="A72" s="21" t="s">
        <v>545</v>
      </c>
    </row>
    <row r="73">
      <c r="A73" s="21" t="s">
        <v>546</v>
      </c>
    </row>
    <row r="74">
      <c r="A74" s="21" t="s">
        <v>547</v>
      </c>
    </row>
    <row r="75">
      <c r="A75" s="21" t="s">
        <v>548</v>
      </c>
    </row>
    <row r="76">
      <c r="A76" s="21" t="s">
        <v>549</v>
      </c>
    </row>
    <row r="77">
      <c r="A77" s="21" t="s">
        <v>550</v>
      </c>
    </row>
    <row r="78">
      <c r="A78" s="21" t="s">
        <v>551</v>
      </c>
    </row>
    <row r="79">
      <c r="A79" s="21" t="s">
        <v>552</v>
      </c>
    </row>
    <row r="80">
      <c r="A80" s="21" t="s">
        <v>553</v>
      </c>
    </row>
    <row r="81">
      <c r="A81" s="21" t="s">
        <v>554</v>
      </c>
    </row>
    <row r="82">
      <c r="A82" s="21" t="s">
        <v>555</v>
      </c>
    </row>
    <row r="83">
      <c r="A83" s="21" t="s">
        <v>556</v>
      </c>
    </row>
    <row r="84">
      <c r="A84" s="21" t="s">
        <v>557</v>
      </c>
    </row>
    <row r="85">
      <c r="A85" s="21" t="s">
        <v>558</v>
      </c>
    </row>
    <row r="86">
      <c r="A86" s="21" t="s">
        <v>559</v>
      </c>
    </row>
    <row r="87">
      <c r="A87" s="21" t="s">
        <v>57</v>
      </c>
    </row>
    <row r="88">
      <c r="A88" s="21" t="s">
        <v>57</v>
      </c>
    </row>
    <row r="89">
      <c r="A89" s="21" t="s">
        <v>57</v>
      </c>
    </row>
    <row r="90">
      <c r="A90" s="21" t="s">
        <v>560</v>
      </c>
    </row>
    <row r="91">
      <c r="A91" s="21" t="s">
        <v>561</v>
      </c>
    </row>
    <row r="92">
      <c r="A92" s="21" t="s">
        <v>562</v>
      </c>
    </row>
    <row r="93">
      <c r="A93" s="21" t="s">
        <v>563</v>
      </c>
    </row>
    <row r="94">
      <c r="A94" s="21" t="s">
        <v>564</v>
      </c>
    </row>
    <row r="95">
      <c r="A95" s="21" t="s">
        <v>565</v>
      </c>
    </row>
    <row r="96">
      <c r="A96" s="21" t="s">
        <v>566</v>
      </c>
    </row>
    <row r="97">
      <c r="A97" s="21" t="s">
        <v>567</v>
      </c>
    </row>
    <row r="98">
      <c r="A98" s="21" t="s">
        <v>569</v>
      </c>
    </row>
    <row r="99">
      <c r="A99" s="21" t="s">
        <v>570</v>
      </c>
    </row>
    <row r="100">
      <c r="A100" s="21" t="s">
        <v>571</v>
      </c>
    </row>
    <row r="101">
      <c r="A101" s="21" t="s">
        <v>572</v>
      </c>
    </row>
    <row r="102">
      <c r="A102" s="21" t="s">
        <v>573</v>
      </c>
    </row>
    <row r="103">
      <c r="A103" s="21" t="s">
        <v>574</v>
      </c>
    </row>
    <row r="104">
      <c r="A104" s="21" t="s">
        <v>575</v>
      </c>
    </row>
    <row r="105">
      <c r="A105" s="21" t="s">
        <v>576</v>
      </c>
    </row>
    <row r="106">
      <c r="A106" s="21" t="s">
        <v>577</v>
      </c>
    </row>
    <row r="107">
      <c r="A107" s="21" t="s">
        <v>578</v>
      </c>
    </row>
    <row r="108">
      <c r="A108" s="21" t="s">
        <v>579</v>
      </c>
    </row>
    <row r="109">
      <c r="A109" s="21" t="s">
        <v>580</v>
      </c>
    </row>
    <row r="110">
      <c r="A110" s="21" t="s">
        <v>581</v>
      </c>
    </row>
    <row r="111">
      <c r="A111" s="21" t="s">
        <v>582</v>
      </c>
    </row>
    <row r="112">
      <c r="A112" s="21" t="s">
        <v>583</v>
      </c>
    </row>
    <row r="113">
      <c r="A113" s="21" t="s">
        <v>584</v>
      </c>
    </row>
    <row r="114">
      <c r="A114" s="21" t="s">
        <v>57</v>
      </c>
    </row>
    <row r="115">
      <c r="A115" s="21" t="s">
        <v>585</v>
      </c>
    </row>
    <row r="116">
      <c r="A116" s="21" t="s">
        <v>586</v>
      </c>
    </row>
    <row r="117">
      <c r="A117" s="21" t="s">
        <v>587</v>
      </c>
    </row>
    <row r="118">
      <c r="A118" s="21" t="s">
        <v>588</v>
      </c>
    </row>
    <row r="119">
      <c r="A119" s="21" t="s">
        <v>589</v>
      </c>
    </row>
    <row r="120">
      <c r="A120" s="21" t="s">
        <v>590</v>
      </c>
    </row>
    <row r="121">
      <c r="A121" s="21" t="s">
        <v>591</v>
      </c>
    </row>
    <row r="122">
      <c r="A122" s="21" t="s">
        <v>592</v>
      </c>
    </row>
    <row r="123">
      <c r="A123" s="21" t="s">
        <v>57</v>
      </c>
    </row>
    <row r="124">
      <c r="A124" s="21" t="s">
        <v>57</v>
      </c>
    </row>
    <row r="125">
      <c r="A125" s="21" t="s">
        <v>593</v>
      </c>
    </row>
    <row r="126">
      <c r="A126" s="21" t="s">
        <v>594</v>
      </c>
    </row>
    <row r="127">
      <c r="A127" s="21" t="s">
        <v>595</v>
      </c>
    </row>
    <row r="128">
      <c r="A128" s="21" t="s">
        <v>596</v>
      </c>
    </row>
    <row r="129">
      <c r="A129" s="21" t="s">
        <v>597</v>
      </c>
    </row>
    <row r="130">
      <c r="A130" s="21" t="s">
        <v>598</v>
      </c>
    </row>
    <row r="131">
      <c r="A131" s="21" t="s">
        <v>599</v>
      </c>
    </row>
    <row r="132">
      <c r="A132" s="21" t="s">
        <v>600</v>
      </c>
    </row>
    <row r="133">
      <c r="A133" s="21" t="s">
        <v>601</v>
      </c>
    </row>
    <row r="134">
      <c r="A134" s="21" t="s">
        <v>57</v>
      </c>
    </row>
    <row r="135">
      <c r="A135" s="21" t="s">
        <v>57</v>
      </c>
    </row>
    <row r="136">
      <c r="A136" s="21" t="s">
        <v>57</v>
      </c>
    </row>
    <row r="137">
      <c r="A137" s="21" t="s">
        <v>57</v>
      </c>
    </row>
    <row r="138">
      <c r="A138" s="21" t="s">
        <v>602</v>
      </c>
    </row>
    <row r="139">
      <c r="A139" s="21" t="s">
        <v>603</v>
      </c>
    </row>
    <row r="140">
      <c r="A140" s="21" t="s">
        <v>604</v>
      </c>
    </row>
    <row r="141">
      <c r="A141" s="21" t="s">
        <v>605</v>
      </c>
    </row>
    <row r="142">
      <c r="A142" s="21" t="s">
        <v>606</v>
      </c>
    </row>
    <row r="143">
      <c r="A143" s="21" t="s">
        <v>608</v>
      </c>
    </row>
    <row r="144">
      <c r="A144" s="21" t="s">
        <v>609</v>
      </c>
    </row>
    <row r="145">
      <c r="A145" s="21" t="s">
        <v>610</v>
      </c>
    </row>
    <row r="146">
      <c r="A146" s="21" t="s">
        <v>612</v>
      </c>
    </row>
    <row r="147">
      <c r="A147" s="21" t="s">
        <v>613</v>
      </c>
    </row>
    <row r="148">
      <c r="A148" s="21" t="s">
        <v>614</v>
      </c>
    </row>
    <row r="149">
      <c r="A149" s="21" t="s">
        <v>615</v>
      </c>
    </row>
    <row r="150">
      <c r="A150" s="21" t="s">
        <v>617</v>
      </c>
    </row>
    <row r="151">
      <c r="A151" s="21" t="s">
        <v>618</v>
      </c>
    </row>
    <row r="152">
      <c r="A152" s="21" t="s">
        <v>57</v>
      </c>
    </row>
    <row r="153">
      <c r="A153" s="21" t="s">
        <v>619</v>
      </c>
    </row>
    <row r="154">
      <c r="A154" s="21" t="s">
        <v>620</v>
      </c>
    </row>
    <row r="155">
      <c r="A155" s="21" t="s">
        <v>621</v>
      </c>
    </row>
    <row r="156">
      <c r="A156" s="21" t="s">
        <v>622</v>
      </c>
    </row>
    <row r="157">
      <c r="A157" s="21" t="s">
        <v>623</v>
      </c>
    </row>
    <row r="158">
      <c r="A158" s="21" t="s">
        <v>624</v>
      </c>
    </row>
    <row r="159">
      <c r="A159" s="21" t="s">
        <v>625</v>
      </c>
    </row>
    <row r="160">
      <c r="A160" s="21" t="s">
        <v>626</v>
      </c>
    </row>
    <row r="161">
      <c r="A161" s="21" t="s">
        <v>627</v>
      </c>
    </row>
    <row r="162">
      <c r="A162" s="21" t="s">
        <v>628</v>
      </c>
    </row>
    <row r="163">
      <c r="A163" s="21" t="s">
        <v>629</v>
      </c>
    </row>
    <row r="164">
      <c r="A164" s="21" t="s">
        <v>630</v>
      </c>
    </row>
    <row r="165">
      <c r="A165" s="21" t="s">
        <v>631</v>
      </c>
    </row>
    <row r="166">
      <c r="A166" s="21" t="s">
        <v>632</v>
      </c>
    </row>
    <row r="167">
      <c r="A167" s="21" t="s">
        <v>633</v>
      </c>
    </row>
    <row r="168">
      <c r="A168" s="21" t="s">
        <v>634</v>
      </c>
    </row>
    <row r="169">
      <c r="A169" s="21" t="s">
        <v>635</v>
      </c>
    </row>
    <row r="170">
      <c r="A170" s="21" t="s">
        <v>636</v>
      </c>
    </row>
    <row r="171">
      <c r="A171" s="21" t="s">
        <v>637</v>
      </c>
    </row>
    <row r="172">
      <c r="A172" s="21" t="s">
        <v>638</v>
      </c>
    </row>
    <row r="173">
      <c r="A173" s="21" t="s">
        <v>639</v>
      </c>
    </row>
    <row r="174">
      <c r="A174" s="21" t="s">
        <v>640</v>
      </c>
    </row>
    <row r="175">
      <c r="A175" s="21" t="s">
        <v>641</v>
      </c>
    </row>
    <row r="176">
      <c r="A176" s="21" t="s">
        <v>642</v>
      </c>
    </row>
    <row r="177">
      <c r="A177" s="21" t="s">
        <v>643</v>
      </c>
    </row>
    <row r="178">
      <c r="A178" s="21" t="s">
        <v>644</v>
      </c>
    </row>
    <row r="179">
      <c r="A179" s="21" t="s">
        <v>645</v>
      </c>
    </row>
    <row r="180">
      <c r="A180" s="21" t="s">
        <v>646</v>
      </c>
    </row>
    <row r="181">
      <c r="A181" s="21" t="s">
        <v>647</v>
      </c>
    </row>
    <row r="182">
      <c r="A182" s="21" t="s">
        <v>648</v>
      </c>
    </row>
    <row r="183">
      <c r="A183" s="21" t="s">
        <v>650</v>
      </c>
    </row>
    <row r="184">
      <c r="A184" s="21" t="s">
        <v>651</v>
      </c>
    </row>
    <row r="185">
      <c r="A185" s="21" t="s">
        <v>653</v>
      </c>
    </row>
    <row r="186">
      <c r="A186" s="21" t="s">
        <v>57</v>
      </c>
    </row>
    <row r="187">
      <c r="A187" s="21" t="s">
        <v>654</v>
      </c>
    </row>
    <row r="188">
      <c r="A188" s="21" t="s">
        <v>655</v>
      </c>
    </row>
    <row r="189">
      <c r="A189" s="21" t="s">
        <v>57</v>
      </c>
    </row>
    <row r="190">
      <c r="A190" s="21" t="s">
        <v>57</v>
      </c>
    </row>
    <row r="191">
      <c r="A191" s="21" t="s">
        <v>656</v>
      </c>
    </row>
    <row r="192">
      <c r="A192" s="21" t="s">
        <v>657</v>
      </c>
    </row>
    <row r="193">
      <c r="A193" s="21" t="s">
        <v>658</v>
      </c>
    </row>
    <row r="194">
      <c r="A194" s="21" t="s">
        <v>659</v>
      </c>
    </row>
    <row r="195">
      <c r="A195" s="21" t="s">
        <v>660</v>
      </c>
    </row>
    <row r="196">
      <c r="A196" s="21" t="s">
        <v>661</v>
      </c>
    </row>
    <row r="197">
      <c r="A197" s="21" t="s">
        <v>662</v>
      </c>
    </row>
    <row r="198">
      <c r="A198" s="21" t="s">
        <v>663</v>
      </c>
    </row>
    <row r="199">
      <c r="A199" s="21" t="s">
        <v>664</v>
      </c>
    </row>
    <row r="200">
      <c r="A200" s="21" t="s">
        <v>665</v>
      </c>
    </row>
    <row r="201">
      <c r="A201" s="21" t="s">
        <v>666</v>
      </c>
    </row>
    <row r="202">
      <c r="A202" s="21" t="s">
        <v>667</v>
      </c>
    </row>
    <row r="203">
      <c r="A203" s="21" t="s">
        <v>668</v>
      </c>
    </row>
    <row r="204">
      <c r="A204" s="21" t="s">
        <v>669</v>
      </c>
    </row>
    <row r="205">
      <c r="A205" s="21" t="s">
        <v>57</v>
      </c>
    </row>
    <row r="206">
      <c r="A206" s="21" t="s">
        <v>670</v>
      </c>
    </row>
    <row r="207">
      <c r="A207" s="21" t="s">
        <v>671</v>
      </c>
    </row>
    <row r="208">
      <c r="A208" s="21" t="s">
        <v>672</v>
      </c>
    </row>
    <row r="209">
      <c r="A209" s="21" t="s">
        <v>673</v>
      </c>
    </row>
    <row r="210">
      <c r="A210" s="21" t="s">
        <v>674</v>
      </c>
    </row>
    <row r="211">
      <c r="A211" s="21" t="s">
        <v>675</v>
      </c>
    </row>
    <row r="212">
      <c r="A212" s="21" t="s">
        <v>676</v>
      </c>
    </row>
    <row r="213">
      <c r="A213" s="21" t="s">
        <v>677</v>
      </c>
    </row>
    <row r="214">
      <c r="A214" s="21" t="s">
        <v>678</v>
      </c>
    </row>
    <row r="215">
      <c r="A215" s="21" t="s">
        <v>679</v>
      </c>
    </row>
    <row r="216">
      <c r="A216" s="21" t="s">
        <v>680</v>
      </c>
    </row>
    <row r="217">
      <c r="A217" s="21" t="s">
        <v>681</v>
      </c>
    </row>
    <row r="218">
      <c r="A218" s="21" t="s">
        <v>682</v>
      </c>
    </row>
    <row r="219">
      <c r="A219" s="21" t="s">
        <v>683</v>
      </c>
    </row>
    <row r="220">
      <c r="A220" s="21" t="s">
        <v>684</v>
      </c>
    </row>
    <row r="221">
      <c r="A221" s="21" t="s">
        <v>685</v>
      </c>
    </row>
    <row r="222">
      <c r="A222" s="21" t="s">
        <v>686</v>
      </c>
    </row>
    <row r="223">
      <c r="A223" s="21" t="s">
        <v>687</v>
      </c>
    </row>
    <row r="224">
      <c r="A224" s="21" t="s">
        <v>688</v>
      </c>
    </row>
    <row r="225">
      <c r="A225" s="21" t="s">
        <v>689</v>
      </c>
    </row>
    <row r="226">
      <c r="A226" s="21" t="s">
        <v>690</v>
      </c>
    </row>
    <row r="227">
      <c r="A227" s="21" t="s">
        <v>691</v>
      </c>
    </row>
    <row r="228">
      <c r="A228" s="21" t="s">
        <v>692</v>
      </c>
    </row>
    <row r="229">
      <c r="A229" s="21" t="s">
        <v>693</v>
      </c>
    </row>
    <row r="230">
      <c r="A230" s="21" t="s">
        <v>694</v>
      </c>
    </row>
    <row r="231">
      <c r="A231" s="21" t="s">
        <v>695</v>
      </c>
    </row>
    <row r="232">
      <c r="A232" s="21" t="s">
        <v>57</v>
      </c>
    </row>
    <row r="233">
      <c r="A233" s="21" t="s">
        <v>696</v>
      </c>
    </row>
    <row r="234">
      <c r="A234" s="21" t="s">
        <v>697</v>
      </c>
    </row>
    <row r="235">
      <c r="A235" s="21" t="s">
        <v>698</v>
      </c>
    </row>
    <row r="236">
      <c r="A236" s="21" t="s">
        <v>699</v>
      </c>
    </row>
    <row r="237">
      <c r="A237" s="21" t="s">
        <v>700</v>
      </c>
    </row>
    <row r="238">
      <c r="A238" s="21" t="s">
        <v>701</v>
      </c>
    </row>
    <row r="239">
      <c r="A239" s="21" t="s">
        <v>702</v>
      </c>
    </row>
    <row r="240">
      <c r="A240" s="21" t="s">
        <v>703</v>
      </c>
    </row>
    <row r="241">
      <c r="A241" s="21" t="s">
        <v>704</v>
      </c>
    </row>
    <row r="242">
      <c r="A242" s="21" t="s">
        <v>706</v>
      </c>
    </row>
    <row r="243">
      <c r="A243" s="21" t="s">
        <v>707</v>
      </c>
    </row>
    <row r="244">
      <c r="A244" s="21" t="s">
        <v>708</v>
      </c>
    </row>
    <row r="245">
      <c r="A245" s="21" t="s">
        <v>709</v>
      </c>
    </row>
    <row r="246">
      <c r="A246" s="21" t="s">
        <v>710</v>
      </c>
    </row>
    <row r="247">
      <c r="A247" s="21" t="s">
        <v>711</v>
      </c>
    </row>
    <row r="248">
      <c r="A248" s="21" t="s">
        <v>712</v>
      </c>
    </row>
    <row r="249">
      <c r="A249" s="21" t="s">
        <v>713</v>
      </c>
    </row>
    <row r="250">
      <c r="A250" s="21" t="s">
        <v>714</v>
      </c>
    </row>
    <row r="251">
      <c r="A251" s="21" t="s">
        <v>715</v>
      </c>
    </row>
    <row r="252">
      <c r="A252" s="21" t="s">
        <v>716</v>
      </c>
    </row>
    <row r="253">
      <c r="A253" s="21" t="s">
        <v>717</v>
      </c>
    </row>
    <row r="254">
      <c r="A254" s="21" t="s">
        <v>718</v>
      </c>
    </row>
    <row r="255">
      <c r="A255" s="21" t="s">
        <v>719</v>
      </c>
    </row>
    <row r="256">
      <c r="A256" s="21" t="s">
        <v>721</v>
      </c>
    </row>
    <row r="257">
      <c r="A257" s="21" t="s">
        <v>722</v>
      </c>
    </row>
    <row r="258">
      <c r="A258" s="21" t="s">
        <v>723</v>
      </c>
    </row>
    <row r="259">
      <c r="A259" s="21" t="s">
        <v>57</v>
      </c>
    </row>
    <row r="260">
      <c r="A260" s="21" t="s">
        <v>57</v>
      </c>
    </row>
    <row r="261">
      <c r="A261" s="21" t="s">
        <v>724</v>
      </c>
    </row>
    <row r="262">
      <c r="A262" s="21" t="s">
        <v>725</v>
      </c>
    </row>
    <row r="263">
      <c r="A263" s="21" t="s">
        <v>726</v>
      </c>
    </row>
    <row r="264">
      <c r="A264" s="21" t="s">
        <v>727</v>
      </c>
    </row>
    <row r="265">
      <c r="A265" s="21" t="s">
        <v>728</v>
      </c>
    </row>
    <row r="266">
      <c r="A266" s="21" t="s">
        <v>729</v>
      </c>
    </row>
    <row r="267">
      <c r="A267" s="21" t="s">
        <v>730</v>
      </c>
    </row>
    <row r="268">
      <c r="A268" s="21" t="s">
        <v>731</v>
      </c>
    </row>
    <row r="269">
      <c r="A269" s="21" t="s">
        <v>732</v>
      </c>
    </row>
    <row r="270">
      <c r="A270" s="21" t="s">
        <v>57</v>
      </c>
    </row>
    <row r="271">
      <c r="A271" s="21" t="s">
        <v>733</v>
      </c>
    </row>
    <row r="272">
      <c r="A272" s="21" t="s">
        <v>734</v>
      </c>
    </row>
    <row r="273">
      <c r="A273" s="21" t="s">
        <v>735</v>
      </c>
    </row>
    <row r="274">
      <c r="A274" s="21" t="s">
        <v>736</v>
      </c>
    </row>
    <row r="275">
      <c r="A275" s="21" t="s">
        <v>737</v>
      </c>
    </row>
    <row r="276">
      <c r="A276" s="21" t="s">
        <v>738</v>
      </c>
    </row>
    <row r="277">
      <c r="A277" s="21" t="s">
        <v>739</v>
      </c>
    </row>
    <row r="278">
      <c r="A278" s="21" t="s">
        <v>740</v>
      </c>
    </row>
    <row r="279">
      <c r="A279" s="21" t="s">
        <v>741</v>
      </c>
    </row>
    <row r="280">
      <c r="A280" s="21" t="s">
        <v>742</v>
      </c>
    </row>
    <row r="281">
      <c r="A281" s="21" t="s">
        <v>743</v>
      </c>
    </row>
    <row r="282">
      <c r="A282" s="21" t="s">
        <v>744</v>
      </c>
    </row>
    <row r="283">
      <c r="A283" s="21" t="s">
        <v>745</v>
      </c>
    </row>
    <row r="284">
      <c r="A284" s="21" t="s">
        <v>746</v>
      </c>
    </row>
    <row r="285">
      <c r="A285" s="21" t="s">
        <v>747</v>
      </c>
    </row>
    <row r="286">
      <c r="A286" s="21" t="s">
        <v>748</v>
      </c>
    </row>
    <row r="287">
      <c r="A287" s="21" t="s">
        <v>57</v>
      </c>
    </row>
    <row r="288">
      <c r="A288" s="21" t="s">
        <v>750</v>
      </c>
    </row>
    <row r="289">
      <c r="A289" s="21" t="s">
        <v>751</v>
      </c>
    </row>
    <row r="290">
      <c r="A290" s="21"/>
    </row>
    <row r="291">
      <c r="A291" s="21"/>
    </row>
    <row r="292">
      <c r="A292" s="21"/>
    </row>
    <row r="293">
      <c r="A293" s="21"/>
    </row>
    <row r="294">
      <c r="A294" s="21" t="s">
        <v>753</v>
      </c>
    </row>
    <row r="295">
      <c r="A295" s="21" t="s">
        <v>754</v>
      </c>
    </row>
    <row r="296">
      <c r="A296" s="21" t="s">
        <v>755</v>
      </c>
    </row>
    <row r="297">
      <c r="A297" s="21" t="s">
        <v>756</v>
      </c>
    </row>
    <row r="298">
      <c r="A298" s="21" t="s">
        <v>757</v>
      </c>
    </row>
    <row r="299">
      <c r="A299" s="21" t="s">
        <v>758</v>
      </c>
    </row>
    <row r="300">
      <c r="A300" s="21" t="s">
        <v>759</v>
      </c>
    </row>
    <row r="301">
      <c r="A301" s="21" t="s">
        <v>760</v>
      </c>
    </row>
    <row r="302">
      <c r="A302" s="21" t="s">
        <v>761</v>
      </c>
    </row>
    <row r="303">
      <c r="A303" s="21" t="s">
        <v>762</v>
      </c>
    </row>
    <row r="304">
      <c r="A304" s="21" t="s">
        <v>763</v>
      </c>
    </row>
    <row r="305">
      <c r="A305" s="21" t="s">
        <v>764</v>
      </c>
    </row>
    <row r="306">
      <c r="A306" s="21" t="s">
        <v>765</v>
      </c>
    </row>
    <row r="307">
      <c r="A307" s="21" t="s">
        <v>766</v>
      </c>
    </row>
    <row r="308">
      <c r="A308" s="21" t="s">
        <v>767</v>
      </c>
    </row>
    <row r="309">
      <c r="A309" s="21" t="s">
        <v>768</v>
      </c>
    </row>
    <row r="310">
      <c r="A310" s="21" t="s">
        <v>769</v>
      </c>
    </row>
    <row r="311">
      <c r="A311" s="21" t="s">
        <v>770</v>
      </c>
    </row>
    <row r="312">
      <c r="A312" s="21" t="s">
        <v>771</v>
      </c>
    </row>
    <row r="313">
      <c r="A313" s="21" t="s">
        <v>772</v>
      </c>
    </row>
    <row r="314">
      <c r="A314" s="21" t="s">
        <v>773</v>
      </c>
    </row>
    <row r="315">
      <c r="A315" s="21" t="s">
        <v>775</v>
      </c>
    </row>
    <row r="316">
      <c r="A316" s="21" t="s">
        <v>776</v>
      </c>
    </row>
    <row r="317">
      <c r="A317" s="21" t="s">
        <v>777</v>
      </c>
    </row>
    <row r="318">
      <c r="A318" s="21" t="s">
        <v>778</v>
      </c>
    </row>
    <row r="319">
      <c r="A319" s="21" t="s">
        <v>779</v>
      </c>
    </row>
    <row r="320">
      <c r="A320" s="21" t="s">
        <v>780</v>
      </c>
    </row>
    <row r="321">
      <c r="A321" s="21" t="s">
        <v>781</v>
      </c>
    </row>
    <row r="322">
      <c r="A322" s="21" t="s">
        <v>782</v>
      </c>
    </row>
    <row r="323">
      <c r="A323" s="21" t="s">
        <v>783</v>
      </c>
    </row>
    <row r="324">
      <c r="A324" s="21" t="s">
        <v>784</v>
      </c>
    </row>
    <row r="325">
      <c r="A325" s="21" t="s">
        <v>785</v>
      </c>
    </row>
    <row r="326">
      <c r="A326" s="21" t="s">
        <v>786</v>
      </c>
    </row>
    <row r="327">
      <c r="A327" s="21" t="s">
        <v>787</v>
      </c>
    </row>
    <row r="328">
      <c r="A328" s="21" t="s">
        <v>788</v>
      </c>
    </row>
    <row r="329">
      <c r="A329" s="21" t="s">
        <v>789</v>
      </c>
    </row>
    <row r="330">
      <c r="A330" s="21" t="s">
        <v>790</v>
      </c>
    </row>
    <row r="331">
      <c r="A331" s="21" t="s">
        <v>791</v>
      </c>
    </row>
    <row r="332">
      <c r="A332" s="21" t="s">
        <v>792</v>
      </c>
    </row>
    <row r="333">
      <c r="A333" s="21" t="s">
        <v>793</v>
      </c>
    </row>
    <row r="334">
      <c r="A334" s="21" t="s">
        <v>794</v>
      </c>
    </row>
    <row r="335">
      <c r="A335" s="21" t="s">
        <v>57</v>
      </c>
    </row>
    <row r="336">
      <c r="A336" s="21" t="s">
        <v>795</v>
      </c>
    </row>
    <row r="337">
      <c r="A337" s="21" t="s">
        <v>796</v>
      </c>
    </row>
    <row r="338">
      <c r="A338" s="21" t="s">
        <v>797</v>
      </c>
    </row>
    <row r="339">
      <c r="A339" s="21" t="s">
        <v>798</v>
      </c>
    </row>
    <row r="340">
      <c r="A340" s="21" t="s">
        <v>799</v>
      </c>
    </row>
    <row r="341">
      <c r="A341" s="21" t="s">
        <v>800</v>
      </c>
    </row>
    <row r="342">
      <c r="A342" s="21" t="s">
        <v>801</v>
      </c>
    </row>
    <row r="343">
      <c r="A343" s="21" t="s">
        <v>802</v>
      </c>
    </row>
    <row r="344">
      <c r="A344" s="21" t="s">
        <v>803</v>
      </c>
    </row>
    <row r="345">
      <c r="A345" s="21" t="s">
        <v>804</v>
      </c>
    </row>
    <row r="346">
      <c r="A346" s="21" t="s">
        <v>805</v>
      </c>
    </row>
    <row r="347">
      <c r="A347" s="21" t="s">
        <v>806</v>
      </c>
    </row>
    <row r="348">
      <c r="A348" s="21" t="s">
        <v>807</v>
      </c>
    </row>
    <row r="349">
      <c r="A349" s="21" t="s">
        <v>808</v>
      </c>
    </row>
    <row r="350">
      <c r="A350" s="21" t="s">
        <v>810</v>
      </c>
    </row>
    <row r="351">
      <c r="A351" s="21" t="s">
        <v>57</v>
      </c>
    </row>
    <row r="352">
      <c r="A352" s="21" t="s">
        <v>811</v>
      </c>
    </row>
    <row r="353">
      <c r="A353" s="21" t="s">
        <v>812</v>
      </c>
    </row>
    <row r="354">
      <c r="A354" s="21" t="s">
        <v>813</v>
      </c>
    </row>
    <row r="355">
      <c r="A355" s="21" t="s">
        <v>814</v>
      </c>
    </row>
    <row r="356">
      <c r="A356" s="21" t="s">
        <v>815</v>
      </c>
    </row>
    <row r="357">
      <c r="A357" s="21" t="s">
        <v>816</v>
      </c>
    </row>
    <row r="358">
      <c r="A358" s="21" t="s">
        <v>817</v>
      </c>
    </row>
    <row r="359">
      <c r="A359" s="21" t="s">
        <v>57</v>
      </c>
    </row>
    <row r="360">
      <c r="A360" s="21" t="s">
        <v>818</v>
      </c>
    </row>
    <row r="361">
      <c r="A361" s="21" t="s">
        <v>819</v>
      </c>
    </row>
    <row r="362">
      <c r="A362" s="21" t="s">
        <v>820</v>
      </c>
    </row>
    <row r="363">
      <c r="A363" s="21" t="s">
        <v>821</v>
      </c>
    </row>
    <row r="364">
      <c r="A364" s="21" t="s">
        <v>822</v>
      </c>
    </row>
    <row r="365">
      <c r="A365" s="21" t="s">
        <v>823</v>
      </c>
    </row>
    <row r="366">
      <c r="A366" s="21" t="s">
        <v>824</v>
      </c>
    </row>
    <row r="367">
      <c r="A367" s="21" t="s">
        <v>825</v>
      </c>
    </row>
    <row r="368">
      <c r="A368" s="21" t="s">
        <v>826</v>
      </c>
    </row>
    <row r="369">
      <c r="A369" s="21" t="s">
        <v>827</v>
      </c>
    </row>
    <row r="370">
      <c r="A370" s="21" t="s">
        <v>57</v>
      </c>
    </row>
    <row r="371">
      <c r="A371" s="21" t="s">
        <v>828</v>
      </c>
    </row>
    <row r="372">
      <c r="A372" s="21" t="s">
        <v>829</v>
      </c>
    </row>
    <row r="373">
      <c r="A373" s="21" t="s">
        <v>830</v>
      </c>
    </row>
    <row r="374">
      <c r="A374" s="21" t="s">
        <v>831</v>
      </c>
    </row>
    <row r="375">
      <c r="A375" s="21" t="s">
        <v>832</v>
      </c>
    </row>
    <row r="376">
      <c r="A376" s="21" t="s">
        <v>833</v>
      </c>
    </row>
    <row r="377">
      <c r="A377" s="21" t="s">
        <v>834</v>
      </c>
    </row>
    <row r="378">
      <c r="A378" s="21" t="s">
        <v>835</v>
      </c>
    </row>
    <row r="379">
      <c r="A379" s="21" t="s">
        <v>836</v>
      </c>
    </row>
    <row r="380">
      <c r="A380" s="21" t="s">
        <v>837</v>
      </c>
    </row>
    <row r="381">
      <c r="A381" s="21" t="s">
        <v>838</v>
      </c>
    </row>
    <row r="382">
      <c r="A382" s="21"/>
    </row>
    <row r="383">
      <c r="A383" s="21" t="s">
        <v>57</v>
      </c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 t="s">
        <v>57</v>
      </c>
    </row>
    <row r="404">
      <c r="A404" s="21"/>
    </row>
    <row r="405">
      <c r="A405" s="21" t="s">
        <v>839</v>
      </c>
    </row>
    <row r="406">
      <c r="A406" s="21" t="s">
        <v>840</v>
      </c>
    </row>
    <row r="407">
      <c r="A407" s="21" t="s">
        <v>841</v>
      </c>
    </row>
    <row r="408">
      <c r="A408" s="21" t="s">
        <v>842</v>
      </c>
    </row>
    <row r="409">
      <c r="A409" s="21" t="s">
        <v>843</v>
      </c>
    </row>
    <row r="410">
      <c r="A410" s="21" t="s">
        <v>844</v>
      </c>
    </row>
    <row r="411">
      <c r="A411" s="21"/>
    </row>
    <row r="412">
      <c r="A412" s="21"/>
    </row>
    <row r="413">
      <c r="A413" s="21"/>
    </row>
    <row r="414">
      <c r="A414" s="21" t="s">
        <v>845</v>
      </c>
    </row>
    <row r="415">
      <c r="A415" s="21" t="s">
        <v>846</v>
      </c>
    </row>
    <row r="416">
      <c r="A416" s="21" t="s">
        <v>847</v>
      </c>
    </row>
    <row r="417">
      <c r="A417" s="21" t="s">
        <v>848</v>
      </c>
    </row>
    <row r="418">
      <c r="A418" s="21" t="s">
        <v>849</v>
      </c>
    </row>
    <row r="419">
      <c r="A419" s="21" t="s">
        <v>850</v>
      </c>
    </row>
    <row r="420">
      <c r="A420" s="21" t="s">
        <v>851</v>
      </c>
    </row>
    <row r="421">
      <c r="A421" s="21" t="s">
        <v>852</v>
      </c>
    </row>
    <row r="422">
      <c r="A422" s="21" t="s">
        <v>853</v>
      </c>
    </row>
    <row r="423">
      <c r="A423" s="21" t="s">
        <v>853</v>
      </c>
    </row>
    <row r="424">
      <c r="A424" s="21" t="s">
        <v>854</v>
      </c>
    </row>
    <row r="425">
      <c r="A425" s="21" t="s">
        <v>855</v>
      </c>
    </row>
    <row r="426">
      <c r="A426" s="21" t="s">
        <v>856</v>
      </c>
    </row>
    <row r="427">
      <c r="A427" s="21" t="s">
        <v>857</v>
      </c>
    </row>
    <row r="428">
      <c r="A428" s="21" t="s">
        <v>858</v>
      </c>
    </row>
    <row r="429">
      <c r="A429" s="21" t="s">
        <v>859</v>
      </c>
    </row>
    <row r="430">
      <c r="A430" s="21" t="s">
        <v>860</v>
      </c>
    </row>
    <row r="431">
      <c r="A431" s="21" t="s">
        <v>861</v>
      </c>
    </row>
    <row r="432">
      <c r="A432" s="21" t="s">
        <v>862</v>
      </c>
    </row>
    <row r="433">
      <c r="A433" s="21" t="s">
        <v>863</v>
      </c>
    </row>
    <row r="434">
      <c r="A434" s="21"/>
    </row>
    <row r="435">
      <c r="A435" s="21" t="s">
        <v>864</v>
      </c>
    </row>
    <row r="436">
      <c r="A436" s="21" t="s">
        <v>865</v>
      </c>
    </row>
    <row r="437">
      <c r="A437" s="21" t="s">
        <v>866</v>
      </c>
    </row>
    <row r="438">
      <c r="A438" s="21" t="s">
        <v>867</v>
      </c>
    </row>
    <row r="439">
      <c r="A439" s="21" t="s">
        <v>868</v>
      </c>
    </row>
    <row r="440">
      <c r="A440" s="21" t="s">
        <v>869</v>
      </c>
    </row>
    <row r="441">
      <c r="A441" s="21" t="s">
        <v>870</v>
      </c>
    </row>
    <row r="442">
      <c r="A442" s="21" t="s">
        <v>871</v>
      </c>
    </row>
    <row r="443">
      <c r="A443" s="21" t="s">
        <v>872</v>
      </c>
    </row>
    <row r="444">
      <c r="A444" s="21" t="s">
        <v>873</v>
      </c>
    </row>
    <row r="445">
      <c r="A445" s="21" t="s">
        <v>874</v>
      </c>
    </row>
    <row r="446">
      <c r="A446" s="21" t="s">
        <v>875</v>
      </c>
    </row>
    <row r="447">
      <c r="A447" s="21" t="s">
        <v>876</v>
      </c>
    </row>
    <row r="448">
      <c r="A448" s="21" t="s">
        <v>877</v>
      </c>
    </row>
    <row r="449">
      <c r="A449" s="21" t="s">
        <v>878</v>
      </c>
    </row>
    <row r="450">
      <c r="A450" s="21" t="s">
        <v>879</v>
      </c>
    </row>
    <row r="451">
      <c r="A451" s="21"/>
    </row>
    <row r="452">
      <c r="A452" s="21" t="s">
        <v>880</v>
      </c>
    </row>
    <row r="453">
      <c r="A453" s="21" t="s">
        <v>881</v>
      </c>
    </row>
    <row r="454">
      <c r="A454" s="21" t="s">
        <v>882</v>
      </c>
    </row>
    <row r="455">
      <c r="A455" s="21" t="s">
        <v>883</v>
      </c>
    </row>
    <row r="456">
      <c r="A456" s="21" t="s">
        <v>884</v>
      </c>
    </row>
    <row r="457">
      <c r="A457" s="21" t="s">
        <v>885</v>
      </c>
    </row>
    <row r="458">
      <c r="A458" s="21" t="s">
        <v>886</v>
      </c>
    </row>
    <row r="459">
      <c r="A459" s="21" t="s">
        <v>887</v>
      </c>
    </row>
    <row r="460">
      <c r="A460" s="21" t="s">
        <v>888</v>
      </c>
    </row>
    <row r="461">
      <c r="A461" s="21" t="s">
        <v>889</v>
      </c>
    </row>
    <row r="462">
      <c r="A462" s="21" t="s">
        <v>890</v>
      </c>
    </row>
    <row r="463">
      <c r="A463" s="21" t="s">
        <v>891</v>
      </c>
    </row>
    <row r="464">
      <c r="A464" s="21" t="s">
        <v>892</v>
      </c>
    </row>
    <row r="465">
      <c r="A465" s="21" t="s">
        <v>893</v>
      </c>
    </row>
    <row r="466">
      <c r="A466" s="21" t="s">
        <v>894</v>
      </c>
    </row>
    <row r="467">
      <c r="A467" s="21" t="s">
        <v>895</v>
      </c>
    </row>
    <row r="468">
      <c r="A468" s="21" t="s">
        <v>896</v>
      </c>
    </row>
    <row r="469">
      <c r="A469" s="21" t="s">
        <v>897</v>
      </c>
    </row>
    <row r="470">
      <c r="A470" s="21" t="s">
        <v>898</v>
      </c>
    </row>
    <row r="471">
      <c r="A471" s="21" t="s">
        <v>899</v>
      </c>
    </row>
    <row r="472">
      <c r="A472" s="21"/>
    </row>
    <row r="473">
      <c r="A473" s="21"/>
    </row>
    <row r="474">
      <c r="A474" s="21" t="s">
        <v>900</v>
      </c>
    </row>
    <row r="475">
      <c r="A475" s="21" t="s">
        <v>901</v>
      </c>
    </row>
    <row r="476">
      <c r="A476" s="21" t="s">
        <v>902</v>
      </c>
    </row>
    <row r="477">
      <c r="A477" s="21" t="s">
        <v>903</v>
      </c>
    </row>
    <row r="478">
      <c r="A478" s="21" t="s">
        <v>904</v>
      </c>
    </row>
    <row r="479">
      <c r="A479" s="21" t="s">
        <v>905</v>
      </c>
    </row>
    <row r="480">
      <c r="A480" s="21" t="s">
        <v>57</v>
      </c>
    </row>
    <row r="481">
      <c r="A481" s="21" t="s">
        <v>906</v>
      </c>
    </row>
    <row r="482">
      <c r="A482" s="21" t="s">
        <v>907</v>
      </c>
    </row>
    <row r="483">
      <c r="A483" s="21" t="s">
        <v>908</v>
      </c>
    </row>
    <row r="484">
      <c r="A484" s="21" t="s">
        <v>909</v>
      </c>
    </row>
    <row r="485">
      <c r="A485" s="21" t="s">
        <v>910</v>
      </c>
    </row>
    <row r="486">
      <c r="A486" s="21"/>
    </row>
    <row r="487">
      <c r="A487" s="21" t="s">
        <v>57</v>
      </c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</row>
    <row r="1002">
      <c r="A1002" s="24"/>
    </row>
    <row r="1003">
      <c r="A1003" s="24"/>
    </row>
    <row r="1004">
      <c r="A1004" s="24"/>
    </row>
    <row r="1005">
      <c r="A1005" s="24"/>
    </row>
    <row r="1006">
      <c r="A1006" s="24"/>
    </row>
    <row r="1007">
      <c r="A1007" s="24"/>
    </row>
    <row r="1008">
      <c r="A1008" s="24"/>
    </row>
    <row r="1009">
      <c r="A1009" s="24"/>
    </row>
    <row r="1010">
      <c r="A1010" s="24"/>
    </row>
    <row r="1011">
      <c r="A1011" s="24"/>
    </row>
    <row r="1012">
      <c r="A1012" s="24"/>
    </row>
    <row r="1013">
      <c r="A1013" s="24"/>
    </row>
    <row r="1014">
      <c r="A1014" s="24"/>
    </row>
    <row r="1015">
      <c r="A1015" s="24"/>
    </row>
    <row r="1016">
      <c r="A1016" s="24"/>
    </row>
    <row r="1017">
      <c r="A1017" s="24"/>
    </row>
    <row r="1018">
      <c r="A1018" s="24"/>
    </row>
    <row r="1019">
      <c r="A1019" s="24"/>
    </row>
    <row r="1020">
      <c r="A1020" s="24"/>
    </row>
    <row r="1021">
      <c r="A1021" s="24"/>
    </row>
    <row r="1022">
      <c r="A1022" s="24"/>
    </row>
    <row r="1023">
      <c r="A1023" s="24"/>
    </row>
    <row r="1024">
      <c r="A1024" s="24"/>
    </row>
    <row r="1025">
      <c r="A1025" s="24"/>
    </row>
    <row r="1026">
      <c r="A1026" s="24"/>
    </row>
    <row r="1027">
      <c r="A1027" s="24"/>
    </row>
    <row r="1028">
      <c r="A1028" s="24"/>
    </row>
    <row r="1029">
      <c r="A1029" s="24"/>
    </row>
    <row r="1030">
      <c r="A1030" s="24"/>
    </row>
    <row r="1031">
      <c r="A1031" s="24"/>
    </row>
    <row r="1032">
      <c r="A1032" s="24"/>
    </row>
    <row r="1033">
      <c r="A1033" s="24"/>
    </row>
    <row r="1034">
      <c r="A1034" s="24"/>
    </row>
    <row r="1035">
      <c r="A1035" s="24"/>
    </row>
    <row r="1036">
      <c r="A1036" s="24"/>
    </row>
    <row r="1037">
      <c r="A1037" s="24"/>
    </row>
    <row r="1038">
      <c r="A1038" s="24"/>
    </row>
    <row r="1039">
      <c r="A1039" s="24"/>
    </row>
    <row r="1040">
      <c r="A1040" s="24"/>
    </row>
    <row r="1041">
      <c r="A1041" s="24"/>
    </row>
    <row r="1042">
      <c r="A1042" s="24"/>
    </row>
    <row r="1043">
      <c r="A1043" s="24"/>
    </row>
    <row r="1044">
      <c r="A1044" s="24"/>
    </row>
    <row r="1045">
      <c r="A1045" s="24"/>
    </row>
    <row r="1046">
      <c r="A1046" s="24"/>
    </row>
    <row r="1047">
      <c r="A1047" s="24"/>
    </row>
    <row r="1048">
      <c r="A1048" s="24"/>
    </row>
    <row r="1049">
      <c r="A1049" s="24"/>
    </row>
    <row r="1050">
      <c r="A1050" s="24"/>
    </row>
    <row r="1051">
      <c r="A1051" s="24"/>
    </row>
    <row r="1052">
      <c r="A1052" s="24"/>
    </row>
    <row r="1053">
      <c r="A1053" s="24"/>
    </row>
    <row r="1054">
      <c r="A1054" s="24"/>
    </row>
    <row r="1055">
      <c r="A1055" s="24"/>
    </row>
    <row r="1056">
      <c r="A1056" s="24"/>
    </row>
    <row r="1057">
      <c r="A1057" s="24"/>
    </row>
    <row r="1058">
      <c r="A1058" s="24"/>
    </row>
    <row r="1059">
      <c r="A1059" s="24"/>
    </row>
    <row r="1060">
      <c r="A1060" s="24"/>
    </row>
    <row r="1061">
      <c r="A1061" s="24"/>
    </row>
    <row r="1062">
      <c r="A1062" s="24"/>
    </row>
    <row r="1063">
      <c r="A1063" s="24"/>
    </row>
    <row r="1064">
      <c r="A1064" s="24"/>
    </row>
    <row r="1065">
      <c r="A1065" s="24"/>
    </row>
    <row r="1066">
      <c r="A1066" s="24"/>
    </row>
    <row r="1067">
      <c r="A1067" s="24"/>
    </row>
    <row r="1068">
      <c r="A1068" s="24"/>
    </row>
    <row r="1069">
      <c r="A1069" s="24"/>
    </row>
    <row r="1070">
      <c r="A1070" s="24"/>
    </row>
    <row r="1071">
      <c r="A1071" s="24"/>
    </row>
    <row r="1072">
      <c r="A1072" s="24"/>
    </row>
    <row r="1073">
      <c r="A1073" s="24"/>
    </row>
    <row r="1074">
      <c r="A1074" s="24"/>
    </row>
    <row r="1075">
      <c r="A1075" s="24"/>
    </row>
    <row r="1076">
      <c r="A1076" s="24"/>
    </row>
    <row r="1077">
      <c r="A1077" s="24"/>
    </row>
    <row r="1078">
      <c r="A1078" s="24"/>
    </row>
    <row r="1079">
      <c r="A1079" s="24"/>
    </row>
    <row r="1080">
      <c r="A1080" s="24"/>
    </row>
    <row r="1081">
      <c r="A1081" s="24"/>
    </row>
    <row r="1082">
      <c r="A1082" s="24"/>
    </row>
    <row r="1083">
      <c r="A1083" s="24"/>
    </row>
    <row r="1084">
      <c r="A1084" s="24"/>
    </row>
    <row r="1085">
      <c r="A1085" s="24"/>
    </row>
    <row r="1086">
      <c r="A1086" s="24"/>
    </row>
    <row r="1087">
      <c r="A1087" s="24"/>
    </row>
    <row r="1088">
      <c r="A1088" s="24"/>
    </row>
    <row r="1089">
      <c r="A1089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0" t="s">
        <v>924</v>
      </c>
      <c r="B1" s="16" t="s">
        <v>925</v>
      </c>
      <c r="C1" s="6" t="s">
        <v>926</v>
      </c>
    </row>
    <row r="2">
      <c r="A2" s="41" t="s">
        <v>788</v>
      </c>
      <c r="B2" s="6" t="s">
        <v>927</v>
      </c>
      <c r="C2" t="str">
        <f>vlookup(A2,master_isolate_checklist!$A$2:$A$501,1,false)</f>
        <v>217A</v>
      </c>
    </row>
    <row r="3">
      <c r="A3" s="42" t="s">
        <v>811</v>
      </c>
      <c r="B3" s="6" t="s">
        <v>927</v>
      </c>
      <c r="C3" t="str">
        <f>vlookup(A3,master_isolate_checklist!$A$2:$A$501,1,false)</f>
        <v>227B</v>
      </c>
    </row>
    <row r="4">
      <c r="A4" s="41" t="s">
        <v>789</v>
      </c>
      <c r="B4" s="6" t="s">
        <v>927</v>
      </c>
      <c r="C4" t="str">
        <f>vlookup(A4,master_isolate_checklist!$A$2:$A$501,1,false)</f>
        <v>217B</v>
      </c>
    </row>
    <row r="5">
      <c r="A5" s="41" t="s">
        <v>647</v>
      </c>
      <c r="B5" s="6" t="s">
        <v>927</v>
      </c>
      <c r="C5" t="str">
        <f>vlookup(A5,master_isolate_checklist!$A$2:$A$501,1,false)</f>
        <v>156B</v>
      </c>
    </row>
    <row r="6">
      <c r="A6" s="41" t="s">
        <v>762</v>
      </c>
      <c r="B6" s="6" t="s">
        <v>927</v>
      </c>
      <c r="C6" t="str">
        <f>vlookup(A6,master_isolate_checklist!$A$2:$A$501,1,false)</f>
        <v>204A</v>
      </c>
    </row>
    <row r="7">
      <c r="A7" s="41" t="s">
        <v>570</v>
      </c>
      <c r="B7" s="6" t="s">
        <v>927</v>
      </c>
      <c r="C7" t="str">
        <f>vlookup(A7,master_isolate_checklist!$A$2:$A$501,1,false)</f>
        <v>126A</v>
      </c>
    </row>
    <row r="8">
      <c r="A8" s="41" t="s">
        <v>630</v>
      </c>
      <c r="B8" s="6" t="s">
        <v>927</v>
      </c>
      <c r="C8" t="str">
        <f>vlookup(A8,master_isolate_checklist!$A$2:$A$501,1,false)</f>
        <v>146A</v>
      </c>
    </row>
    <row r="9">
      <c r="A9" s="41" t="s">
        <v>590</v>
      </c>
      <c r="B9" s="6" t="s">
        <v>927</v>
      </c>
      <c r="C9" t="str">
        <f>vlookup(A9,master_isolate_checklist!$A$2:$A$501,1,false)</f>
        <v>132B</v>
      </c>
    </row>
    <row r="10">
      <c r="A10" s="42" t="s">
        <v>811</v>
      </c>
      <c r="B10" s="6" t="s">
        <v>927</v>
      </c>
      <c r="C10" t="str">
        <f>vlookup(A10,master_isolate_checklist!$A$2:$A$501,1,false)</f>
        <v>227B</v>
      </c>
    </row>
    <row r="11">
      <c r="A11" s="41" t="s">
        <v>786</v>
      </c>
      <c r="B11" s="6" t="s">
        <v>927</v>
      </c>
      <c r="C11" t="str">
        <f>vlookup(A11,master_isolate_checklist!$A$2:$A$501,1,false)</f>
        <v>216A</v>
      </c>
    </row>
    <row r="12">
      <c r="A12" s="41" t="s">
        <v>598</v>
      </c>
      <c r="B12" s="6" t="s">
        <v>927</v>
      </c>
      <c r="C12" t="str">
        <f>vlookup(A12,master_isolate_checklist!$A$2:$A$501,1,false)</f>
        <v>133B</v>
      </c>
    </row>
    <row r="13">
      <c r="A13" s="41" t="s">
        <v>941</v>
      </c>
      <c r="B13" s="6" t="s">
        <v>927</v>
      </c>
      <c r="C13" t="str">
        <f>vlookup(A13,master_isolate_checklist!$A$2:$A$501,1,false)</f>
        <v>073E</v>
      </c>
    </row>
    <row r="14">
      <c r="A14" s="41" t="s">
        <v>659</v>
      </c>
      <c r="B14" s="6" t="s">
        <v>927</v>
      </c>
      <c r="C14" t="str">
        <f>vlookup(A14,master_isolate_checklist!$A$2:$A$501,1,false)</f>
        <v>158B</v>
      </c>
    </row>
    <row r="15">
      <c r="A15" s="41" t="s">
        <v>572</v>
      </c>
      <c r="B15" s="6" t="s">
        <v>927</v>
      </c>
      <c r="C15" t="str">
        <f>vlookup(A15,master_isolate_checklist!$A$2:$A$501,1,false)</f>
        <v>127A</v>
      </c>
    </row>
    <row r="16">
      <c r="A16" s="41" t="s">
        <v>623</v>
      </c>
      <c r="B16" s="6" t="s">
        <v>927</v>
      </c>
      <c r="C16" t="str">
        <f>vlookup(A16,master_isolate_checklist!$A$2:$A$501,1,false)</f>
        <v>143A</v>
      </c>
    </row>
    <row r="17">
      <c r="A17" s="41" t="s">
        <v>600</v>
      </c>
      <c r="B17" s="6" t="s">
        <v>927</v>
      </c>
      <c r="C17" t="str">
        <f>vlookup(A17,master_isolate_checklist!$A$2:$A$501,1,false)</f>
        <v>133D</v>
      </c>
    </row>
    <row r="18">
      <c r="A18" s="41" t="s">
        <v>787</v>
      </c>
      <c r="B18" s="6" t="s">
        <v>927</v>
      </c>
      <c r="C18" t="str">
        <f>vlookup(A18,master_isolate_checklist!$A$2:$A$501,1,false)</f>
        <v>216B</v>
      </c>
    </row>
    <row r="19">
      <c r="A19" s="41" t="s">
        <v>794</v>
      </c>
      <c r="B19" s="6" t="s">
        <v>927</v>
      </c>
      <c r="C19" t="str">
        <f>vlookup(A19,master_isolate_checklist!$A$2:$A$501,1,false)</f>
        <v>219C</v>
      </c>
    </row>
    <row r="20">
      <c r="A20" s="41" t="s">
        <v>952</v>
      </c>
      <c r="B20" s="6" t="s">
        <v>927</v>
      </c>
      <c r="C20" t="str">
        <f>vlookup(A20,master_isolate_checklist!$A$2:$A$501,1,false)</f>
        <v>081B</v>
      </c>
    </row>
    <row r="21">
      <c r="A21" s="41" t="s">
        <v>663</v>
      </c>
      <c r="B21" s="6" t="s">
        <v>927</v>
      </c>
      <c r="C21" t="str">
        <f>vlookup(A21,master_isolate_checklist!$A$2:$A$501,1,false)</f>
        <v>158F</v>
      </c>
    </row>
    <row r="22">
      <c r="A22" s="41" t="s">
        <v>700</v>
      </c>
      <c r="B22" s="6" t="s">
        <v>927</v>
      </c>
      <c r="C22" t="str">
        <f>vlookup(A22,master_isolate_checklist!$A$2:$A$501,1,false)</f>
        <v>174A</v>
      </c>
    </row>
    <row r="23">
      <c r="A23" s="41" t="s">
        <v>561</v>
      </c>
      <c r="B23" s="6" t="s">
        <v>927</v>
      </c>
      <c r="C23" t="str">
        <f>vlookup(A23,master_isolate_checklist!$A$2:$A$501,1,false)</f>
        <v>124A</v>
      </c>
    </row>
    <row r="24">
      <c r="A24" s="41" t="s">
        <v>613</v>
      </c>
      <c r="B24" s="6" t="s">
        <v>927</v>
      </c>
      <c r="C24" t="str">
        <f>vlookup(A24,master_isolate_checklist!$A$2:$A$501,1,false)</f>
        <v>136D</v>
      </c>
    </row>
    <row r="25">
      <c r="A25" s="41" t="s">
        <v>597</v>
      </c>
      <c r="B25" s="6" t="s">
        <v>927</v>
      </c>
      <c r="C25" t="str">
        <f>vlookup(A25,master_isolate_checklist!$A$2:$A$501,1,false)</f>
        <v>133A</v>
      </c>
    </row>
    <row r="26">
      <c r="A26" s="41" t="s">
        <v>619</v>
      </c>
      <c r="B26" s="6" t="s">
        <v>927</v>
      </c>
      <c r="C26" t="str">
        <f>vlookup(A26,master_isolate_checklist!$A$2:$A$501,1,false)</f>
        <v>139D</v>
      </c>
    </row>
    <row r="27">
      <c r="A27" s="41" t="s">
        <v>779</v>
      </c>
      <c r="B27" s="6" t="s">
        <v>927</v>
      </c>
      <c r="C27" t="str">
        <f>vlookup(A27,master_isolate_checklist!$A$2:$A$501,1,false)</f>
        <v>212A</v>
      </c>
    </row>
    <row r="28">
      <c r="A28" s="41" t="s">
        <v>770</v>
      </c>
      <c r="B28" s="6" t="s">
        <v>927</v>
      </c>
      <c r="C28" t="str">
        <f>vlookup(A28,master_isolate_checklist!$A$2:$A$501,1,false)</f>
        <v>207C</v>
      </c>
    </row>
    <row r="29">
      <c r="A29" s="41" t="s">
        <v>833</v>
      </c>
      <c r="B29" s="6" t="s">
        <v>927</v>
      </c>
      <c r="C29" t="str">
        <f>vlookup(A29,master_isolate_checklist!$A$2:$A$501,1,false)</f>
        <v>238C</v>
      </c>
    </row>
    <row r="30">
      <c r="A30" s="41" t="s">
        <v>689</v>
      </c>
      <c r="B30" s="6" t="s">
        <v>927</v>
      </c>
      <c r="C30" t="str">
        <f>vlookup(A30,master_isolate_checklist!$A$2:$A$501,1,false)</f>
        <v>170B</v>
      </c>
    </row>
    <row r="31">
      <c r="A31" s="41" t="s">
        <v>575</v>
      </c>
      <c r="B31" s="6" t="s">
        <v>927</v>
      </c>
      <c r="C31" t="str">
        <f>vlookup(A31,master_isolate_checklist!$A$2:$A$501,1,false)</f>
        <v>127D</v>
      </c>
    </row>
    <row r="32">
      <c r="A32" s="41" t="s">
        <v>610</v>
      </c>
      <c r="B32" s="6" t="s">
        <v>927</v>
      </c>
      <c r="C32" t="str">
        <f>vlookup(A32,master_isolate_checklist!$A$2:$A$501,1,false)</f>
        <v>136B</v>
      </c>
    </row>
    <row r="33">
      <c r="A33" s="41" t="s">
        <v>634</v>
      </c>
      <c r="B33" s="6" t="s">
        <v>927</v>
      </c>
      <c r="C33" t="str">
        <f>vlookup(A33,master_isolate_checklist!$A$2:$A$501,1,false)</f>
        <v>147B</v>
      </c>
    </row>
    <row r="34">
      <c r="A34" s="41" t="s">
        <v>766</v>
      </c>
      <c r="B34" s="6" t="s">
        <v>927</v>
      </c>
      <c r="C34" t="str">
        <f>vlookup(A34,master_isolate_checklist!$A$2:$A$501,1,false)</f>
        <v>205D</v>
      </c>
    </row>
    <row r="35">
      <c r="A35" s="41" t="s">
        <v>796</v>
      </c>
      <c r="B35" s="6" t="s">
        <v>927</v>
      </c>
      <c r="C35" t="str">
        <f>vlookup(A35,master_isolate_checklist!$A$2:$A$501,1,false)</f>
        <v>220A</v>
      </c>
    </row>
    <row r="36">
      <c r="A36" s="41" t="s">
        <v>635</v>
      </c>
      <c r="B36" s="6" t="s">
        <v>927</v>
      </c>
      <c r="C36" t="str">
        <f>vlookup(A36,master_isolate_checklist!$A$2:$A$501,1,false)</f>
        <v>147C</v>
      </c>
    </row>
    <row r="37">
      <c r="A37" s="41" t="s">
        <v>967</v>
      </c>
      <c r="B37" s="6" t="s">
        <v>927</v>
      </c>
      <c r="C37" t="str">
        <f>vlookup(A37,master_isolate_checklist!$A$2:$A$501,1,false)</f>
        <v>084B</v>
      </c>
    </row>
    <row r="38">
      <c r="A38" s="41" t="s">
        <v>691</v>
      </c>
      <c r="B38" s="6" t="s">
        <v>927</v>
      </c>
      <c r="C38" t="str">
        <f>vlookup(A38,master_isolate_checklist!$A$2:$A$501,1,false)</f>
        <v>170D</v>
      </c>
    </row>
    <row r="39">
      <c r="A39" s="41" t="s">
        <v>578</v>
      </c>
      <c r="B39" s="6" t="s">
        <v>927</v>
      </c>
      <c r="C39" t="str">
        <f>vlookup(A39,master_isolate_checklist!$A$2:$A$501,1,false)</f>
        <v>128A</v>
      </c>
    </row>
    <row r="40">
      <c r="A40" s="41" t="s">
        <v>609</v>
      </c>
      <c r="B40" s="6" t="s">
        <v>927</v>
      </c>
      <c r="C40" t="str">
        <f>vlookup(A40,master_isolate_checklist!$A$2:$A$501,1,false)</f>
        <v>136A</v>
      </c>
    </row>
    <row r="41">
      <c r="A41" s="41" t="s">
        <v>585</v>
      </c>
      <c r="B41" s="6" t="s">
        <v>927</v>
      </c>
      <c r="C41" t="str">
        <f>vlookup(A41,master_isolate_checklist!$A$2:$A$501,1,false)</f>
        <v>131A</v>
      </c>
    </row>
    <row r="42">
      <c r="A42" s="41" t="s">
        <v>775</v>
      </c>
      <c r="B42" s="6" t="s">
        <v>927</v>
      </c>
      <c r="C42" t="str">
        <f>vlookup(A42,master_isolate_checklist!$A$2:$A$501,1,false)</f>
        <v>210A</v>
      </c>
    </row>
    <row r="43">
      <c r="A43" s="41" t="s">
        <v>715</v>
      </c>
      <c r="B43" s="6" t="s">
        <v>927</v>
      </c>
      <c r="C43" t="str">
        <f>vlookup(A43,master_isolate_checklist!$A$2:$A$501,1,false)</f>
        <v>182C</v>
      </c>
    </row>
    <row r="44">
      <c r="A44" s="41" t="s">
        <v>828</v>
      </c>
      <c r="B44" s="6" t="s">
        <v>927</v>
      </c>
      <c r="C44" t="str">
        <f>vlookup(A44,master_isolate_checklist!$A$2:$A$501,1,false)</f>
        <v>237C</v>
      </c>
    </row>
    <row r="45">
      <c r="A45" s="41" t="s">
        <v>630</v>
      </c>
      <c r="B45" s="6" t="s">
        <v>927</v>
      </c>
      <c r="C45" t="str">
        <f>vlookup(A45,master_isolate_checklist!$A$2:$A$501,1,false)</f>
        <v>146A</v>
      </c>
    </row>
    <row r="46">
      <c r="A46" s="41" t="s">
        <v>606</v>
      </c>
      <c r="B46" s="6" t="s">
        <v>927</v>
      </c>
      <c r="C46" t="str">
        <f>vlookup(A46,master_isolate_checklist!$A$2:$A$501,1,false)</f>
        <v>135A</v>
      </c>
    </row>
    <row r="47">
      <c r="A47" s="41" t="s">
        <v>577</v>
      </c>
      <c r="B47" s="6" t="s">
        <v>927</v>
      </c>
      <c r="C47" t="str">
        <f>vlookup(A47,master_isolate_checklist!$A$2:$A$501,1,false)</f>
        <v>127F</v>
      </c>
    </row>
    <row r="48">
      <c r="A48" s="41" t="s">
        <v>605</v>
      </c>
      <c r="B48" s="6" t="s">
        <v>927</v>
      </c>
      <c r="C48" t="str">
        <f>vlookup(A48,master_isolate_checklist!$A$2:$A$501,1,false)</f>
        <v>134E</v>
      </c>
    </row>
    <row r="49">
      <c r="A49" s="41" t="s">
        <v>679</v>
      </c>
      <c r="B49" s="6" t="s">
        <v>927</v>
      </c>
      <c r="C49" t="str">
        <f>vlookup(A49,master_isolate_checklist!$A$2:$A$501,1,false)</f>
        <v>164D</v>
      </c>
    </row>
    <row r="50">
      <c r="A50" s="41" t="s">
        <v>941</v>
      </c>
      <c r="B50" s="6" t="s">
        <v>927</v>
      </c>
      <c r="C50" t="str">
        <f>vlookup(A50,master_isolate_checklist!$A$2:$A$501,1,false)</f>
        <v>073E</v>
      </c>
    </row>
    <row r="51">
      <c r="A51" s="41" t="s">
        <v>824</v>
      </c>
      <c r="B51" s="6" t="s">
        <v>927</v>
      </c>
      <c r="C51" t="str">
        <f>vlookup(A51,master_isolate_checklist!$A$2:$A$501,1,false)</f>
        <v>234B</v>
      </c>
    </row>
    <row r="52">
      <c r="A52" s="41" t="s">
        <v>778</v>
      </c>
      <c r="B52" s="6" t="s">
        <v>927</v>
      </c>
      <c r="C52" t="str">
        <f>vlookup(A52,master_isolate_checklist!$A$2:$A$501,1,false)</f>
        <v>211C</v>
      </c>
    </row>
    <row r="53">
      <c r="A53" s="41" t="s">
        <v>952</v>
      </c>
      <c r="B53" s="6" t="s">
        <v>927</v>
      </c>
      <c r="C53" t="str">
        <f>vlookup(A53,master_isolate_checklist!$A$2:$A$501,1,false)</f>
        <v>081B</v>
      </c>
    </row>
    <row r="54">
      <c r="A54" s="41" t="s">
        <v>608</v>
      </c>
      <c r="B54" s="6" t="s">
        <v>927</v>
      </c>
      <c r="C54" t="str">
        <f>vlookup(A54,master_isolate_checklist!$A$2:$A$501,1,false)</f>
        <v>135B</v>
      </c>
    </row>
    <row r="55">
      <c r="A55" s="41" t="s">
        <v>558</v>
      </c>
      <c r="B55" s="6" t="s">
        <v>927</v>
      </c>
      <c r="C55" t="str">
        <f>vlookup(A55,master_isolate_checklist!$A$2:$A$501,1,false)</f>
        <v>123A</v>
      </c>
    </row>
    <row r="56">
      <c r="A56" s="41" t="s">
        <v>592</v>
      </c>
      <c r="B56" s="6" t="s">
        <v>927</v>
      </c>
      <c r="C56" t="str">
        <f>vlookup(A56,master_isolate_checklist!$A$2:$A$501,1,false)</f>
        <v>132D</v>
      </c>
    </row>
    <row r="57">
      <c r="A57" s="41" t="s">
        <v>582</v>
      </c>
      <c r="B57" s="6" t="s">
        <v>927</v>
      </c>
      <c r="C57" t="str">
        <f>vlookup(A57,master_isolate_checklist!$A$2:$A$501,1,false)</f>
        <v>129B</v>
      </c>
    </row>
    <row r="58">
      <c r="A58" s="41" t="s">
        <v>810</v>
      </c>
      <c r="B58" s="6" t="s">
        <v>927</v>
      </c>
      <c r="C58" t="str">
        <f>vlookup(A58,master_isolate_checklist!$A$2:$A$501,1,false)</f>
        <v>227A</v>
      </c>
    </row>
    <row r="59">
      <c r="A59" s="41" t="s">
        <v>741</v>
      </c>
      <c r="B59" s="6" t="s">
        <v>927</v>
      </c>
      <c r="C59" t="str">
        <f>vlookup(A59,master_isolate_checklist!$A$2:$A$501,1,false)</f>
        <v>193B</v>
      </c>
    </row>
    <row r="60">
      <c r="A60" s="41" t="s">
        <v>982</v>
      </c>
      <c r="B60" s="6" t="s">
        <v>927</v>
      </c>
      <c r="C60" t="str">
        <f>vlookup(A60,master_isolate_checklist!$A$2:$A$501,1,false)</f>
        <v>232B2</v>
      </c>
    </row>
    <row r="61">
      <c r="A61" s="41" t="s">
        <v>983</v>
      </c>
      <c r="B61" s="6" t="s">
        <v>927</v>
      </c>
      <c r="C61" t="str">
        <f>vlookup(A61,master_isolate_checklist!$A$2:$A$501,1,false)</f>
        <v>232C2</v>
      </c>
    </row>
    <row r="62">
      <c r="A62" s="41" t="s">
        <v>758</v>
      </c>
      <c r="B62" s="6" t="s">
        <v>927</v>
      </c>
      <c r="C62" t="str">
        <f>vlookup(A62,master_isolate_checklist!$A$2:$A$501,1,false)</f>
        <v>202A</v>
      </c>
    </row>
    <row r="63">
      <c r="A63" s="41" t="s">
        <v>633</v>
      </c>
      <c r="B63" s="6" t="s">
        <v>927</v>
      </c>
      <c r="C63" t="str">
        <f>vlookup(A63,master_isolate_checklist!$A$2:$A$501,1,false)</f>
        <v>147A</v>
      </c>
    </row>
    <row r="64">
      <c r="A64" s="42" t="s">
        <v>578</v>
      </c>
      <c r="B64" s="6" t="s">
        <v>927</v>
      </c>
      <c r="C64" t="str">
        <f>vlookup(A64,master_isolate_checklist!$A$2:$A$501,1,false)</f>
        <v>128A</v>
      </c>
    </row>
    <row r="65">
      <c r="A65" s="41" t="s">
        <v>612</v>
      </c>
      <c r="B65" s="6" t="s">
        <v>927</v>
      </c>
      <c r="C65" t="str">
        <f>vlookup(A65,master_isolate_checklist!$A$2:$A$501,1,false)</f>
        <v>136C</v>
      </c>
    </row>
    <row r="66">
      <c r="A66" s="41" t="s">
        <v>827</v>
      </c>
      <c r="B66" s="6" t="s">
        <v>927</v>
      </c>
      <c r="C66" t="str">
        <f>vlookup(A66,master_isolate_checklist!$A$2:$A$501,1,false)</f>
        <v>237B</v>
      </c>
    </row>
    <row r="67">
      <c r="A67" s="41" t="s">
        <v>988</v>
      </c>
      <c r="B67" s="6" t="s">
        <v>927</v>
      </c>
      <c r="C67" t="str">
        <f>vlookup(A67,master_isolate_checklist!$A$2:$A$501,1,false)</f>
        <v>232A2</v>
      </c>
    </row>
    <row r="68">
      <c r="A68" s="41" t="s">
        <v>831</v>
      </c>
      <c r="B68" s="6" t="s">
        <v>927</v>
      </c>
      <c r="C68" t="str">
        <f>vlookup(A68,master_isolate_checklist!$A$2:$A$501,1,false)</f>
        <v>238A</v>
      </c>
    </row>
    <row r="69">
      <c r="A69" s="41" t="s">
        <v>782</v>
      </c>
      <c r="B69" s="6" t="s">
        <v>927</v>
      </c>
      <c r="C69" t="str">
        <f>vlookup(A69,master_isolate_checklist!$A$2:$A$501,1,false)</f>
        <v>214A</v>
      </c>
    </row>
    <row r="70">
      <c r="A70" s="41" t="s">
        <v>780</v>
      </c>
      <c r="B70" s="6" t="s">
        <v>927</v>
      </c>
      <c r="C70" t="str">
        <f>vlookup(A70,master_isolate_checklist!$A$2:$A$501,1,false)</f>
        <v>212B</v>
      </c>
    </row>
    <row r="71">
      <c r="A71" s="41" t="s">
        <v>603</v>
      </c>
      <c r="B71" s="6" t="s">
        <v>927</v>
      </c>
      <c r="C71" t="str">
        <f>vlookup(A71,master_isolate_checklist!$A$2:$A$501,1,false)</f>
        <v>134C</v>
      </c>
    </row>
    <row r="72">
      <c r="A72" s="41" t="s">
        <v>581</v>
      </c>
      <c r="B72" s="6" t="s">
        <v>927</v>
      </c>
      <c r="C72" t="str">
        <f>vlookup(A72,master_isolate_checklist!$A$2:$A$501,1,false)</f>
        <v>129A</v>
      </c>
    </row>
    <row r="73">
      <c r="A73" s="41" t="s">
        <v>626</v>
      </c>
      <c r="B73" s="6" t="s">
        <v>927</v>
      </c>
      <c r="C73" t="str">
        <f>vlookup(A73,master_isolate_checklist!$A$2:$A$501,1,false)</f>
        <v>143D</v>
      </c>
    </row>
    <row r="74">
      <c r="A74" s="41" t="s">
        <v>825</v>
      </c>
      <c r="B74" s="6" t="s">
        <v>927</v>
      </c>
      <c r="C74" t="str">
        <f>vlookup(A74,master_isolate_checklist!$A$2:$A$501,1,false)</f>
        <v>234C</v>
      </c>
    </row>
    <row r="75">
      <c r="A75" s="41" t="s">
        <v>618</v>
      </c>
      <c r="B75" s="6" t="s">
        <v>927</v>
      </c>
      <c r="C75" t="str">
        <f>vlookup(A75,master_isolate_checklist!$A$2:$A$501,1,false)</f>
        <v>139C</v>
      </c>
    </row>
    <row r="76">
      <c r="A76" s="41" t="s">
        <v>675</v>
      </c>
      <c r="B76" s="6" t="s">
        <v>927</v>
      </c>
      <c r="C76" t="str">
        <f>vlookup(A76,master_isolate_checklist!$A$2:$A$501,1,false)</f>
        <v>163B</v>
      </c>
    </row>
    <row r="77">
      <c r="A77" s="41" t="s">
        <v>834</v>
      </c>
      <c r="B77" s="6" t="s">
        <v>927</v>
      </c>
      <c r="C77" t="str">
        <f>vlookup(A77,master_isolate_checklist!$A$2:$A$501,1,false)</f>
        <v>238D</v>
      </c>
    </row>
    <row r="78">
      <c r="A78" s="41" t="s">
        <v>755</v>
      </c>
      <c r="B78" s="6" t="s">
        <v>927</v>
      </c>
      <c r="C78" t="str">
        <f>vlookup(A78,master_isolate_checklist!$A$2:$A$501,1,false)</f>
        <v>201A</v>
      </c>
    </row>
    <row r="79">
      <c r="A79" s="41" t="s">
        <v>587</v>
      </c>
      <c r="B79" s="6" t="s">
        <v>927</v>
      </c>
      <c r="C79" t="str">
        <f>vlookup(A79,master_isolate_checklist!$A$2:$A$501,1,false)</f>
        <v>131C</v>
      </c>
    </row>
    <row r="80">
      <c r="A80" s="41" t="s">
        <v>591</v>
      </c>
      <c r="B80" s="6" t="s">
        <v>927</v>
      </c>
      <c r="C80" t="str">
        <f>vlookup(A80,master_isolate_checklist!$A$2:$A$501,1,false)</f>
        <v>132C</v>
      </c>
    </row>
    <row r="81">
      <c r="A81" s="41" t="s">
        <v>562</v>
      </c>
      <c r="B81" s="6" t="s">
        <v>927</v>
      </c>
      <c r="C81" t="str">
        <f>vlookup(A81,master_isolate_checklist!$A$2:$A$501,1,false)</f>
        <v>124B</v>
      </c>
    </row>
    <row r="82">
      <c r="A82" s="41" t="s">
        <v>826</v>
      </c>
      <c r="B82" s="6" t="s">
        <v>927</v>
      </c>
      <c r="C82" t="str">
        <f>vlookup(A82,master_isolate_checklist!$A$2:$A$501,1,false)</f>
        <v>237A</v>
      </c>
    </row>
    <row r="83">
      <c r="A83" s="41" t="s">
        <v>819</v>
      </c>
      <c r="B83" s="6" t="s">
        <v>927</v>
      </c>
      <c r="C83" t="str">
        <f>vlookup(A83,master_isolate_checklist!$A$2:$A$501,1,false)</f>
        <v>231E</v>
      </c>
    </row>
    <row r="84">
      <c r="A84" s="41" t="s">
        <v>672</v>
      </c>
      <c r="B84" s="6" t="s">
        <v>927</v>
      </c>
      <c r="C84" t="str">
        <f>vlookup(A84,master_isolate_checklist!$A$2:$A$501,1,false)</f>
        <v>161F</v>
      </c>
    </row>
    <row r="85">
      <c r="A85" s="41" t="s">
        <v>710</v>
      </c>
      <c r="B85" s="6" t="s">
        <v>927</v>
      </c>
      <c r="C85" t="str">
        <f>vlookup(A85,master_isolate_checklist!$A$2:$A$501,1,false)</f>
        <v>179C</v>
      </c>
    </row>
    <row r="86">
      <c r="A86" s="41" t="s">
        <v>698</v>
      </c>
      <c r="B86" s="6" t="s">
        <v>927</v>
      </c>
      <c r="C86" t="str">
        <f>vlookup(A86,master_isolate_checklist!$A$2:$A$501,1,false)</f>
        <v>173A</v>
      </c>
    </row>
    <row r="87">
      <c r="A87" s="42" t="s">
        <v>1000</v>
      </c>
      <c r="B87" s="6" t="s">
        <v>927</v>
      </c>
      <c r="C87" t="str">
        <f>vlookup(A87,master_isolate_checklist!$A$2:$A$501,1,false)</f>
        <v>#N/A</v>
      </c>
    </row>
    <row r="88">
      <c r="A88" s="41" t="s">
        <v>589</v>
      </c>
      <c r="B88" s="6" t="s">
        <v>927</v>
      </c>
      <c r="C88" t="str">
        <f>vlookup(A88,master_isolate_checklist!$A$2:$A$501,1,false)</f>
        <v>132A</v>
      </c>
    </row>
    <row r="89">
      <c r="A89" s="41" t="s">
        <v>681</v>
      </c>
      <c r="B89" s="6" t="s">
        <v>927</v>
      </c>
      <c r="C89" t="str">
        <f>vlookup(A89,master_isolate_checklist!$A$2:$A$501,1,false)</f>
        <v>164F</v>
      </c>
    </row>
    <row r="90">
      <c r="A90" s="41" t="s">
        <v>815</v>
      </c>
      <c r="B90" s="6" t="s">
        <v>927</v>
      </c>
      <c r="C90" t="str">
        <f>vlookup(A90,master_isolate_checklist!$A$2:$A$501,1,false)</f>
        <v>231A</v>
      </c>
    </row>
    <row r="91">
      <c r="A91" s="41" t="s">
        <v>776</v>
      </c>
      <c r="B91" s="6" t="s">
        <v>927</v>
      </c>
      <c r="C91" t="str">
        <f>vlookup(A91,master_isolate_checklist!$A$2:$A$501,1,false)</f>
        <v>211A</v>
      </c>
    </row>
    <row r="92">
      <c r="A92" s="41" t="s">
        <v>706</v>
      </c>
      <c r="B92" s="6" t="s">
        <v>927</v>
      </c>
      <c r="C92" t="str">
        <f>vlookup(A92,master_isolate_checklist!$A$2:$A$501,1,false)</f>
        <v>177C</v>
      </c>
    </row>
    <row r="93">
      <c r="A93" s="41" t="s">
        <v>832</v>
      </c>
      <c r="B93" s="6" t="s">
        <v>927</v>
      </c>
      <c r="C93" t="str">
        <f>vlookup(A93,master_isolate_checklist!$A$2:$A$501,1,false)</f>
        <v>238B</v>
      </c>
    </row>
    <row r="94">
      <c r="A94" s="41" t="s">
        <v>567</v>
      </c>
      <c r="B94" s="6" t="s">
        <v>927</v>
      </c>
      <c r="C94" t="str">
        <f>vlookup(A94,master_isolate_checklist!$A$2:$A$501,1,false)</f>
        <v>125A</v>
      </c>
    </row>
    <row r="95">
      <c r="A95" s="42" t="s">
        <v>967</v>
      </c>
      <c r="B95" s="6" t="s">
        <v>927</v>
      </c>
      <c r="C95" t="str">
        <f>vlookup(A95,master_isolate_checklist!$A$2:$A$501,1,false)</f>
        <v>084B</v>
      </c>
    </row>
    <row r="96">
      <c r="A96" s="41" t="s">
        <v>620</v>
      </c>
      <c r="B96" s="6" t="s">
        <v>927</v>
      </c>
      <c r="C96" t="str">
        <f>vlookup(A96,master_isolate_checklist!$A$2:$A$501,1,false)</f>
        <v>141A</v>
      </c>
    </row>
    <row r="97">
      <c r="A97" s="41" t="s">
        <v>1011</v>
      </c>
      <c r="B97" s="6" t="s">
        <v>927</v>
      </c>
      <c r="C97" t="str">
        <f>vlookup(A97,master_isolate_checklist!$A$2:$A$501,1,false)</f>
        <v>129C1</v>
      </c>
    </row>
    <row r="98">
      <c r="A98" s="6" t="s">
        <v>615</v>
      </c>
      <c r="B98" s="6" t="s">
        <v>1012</v>
      </c>
      <c r="C98" t="str">
        <f>vlookup(A98,master_isolate_checklist!$A$2:$A$501,1,false)</f>
        <v>139A</v>
      </c>
    </row>
    <row r="99">
      <c r="A99" s="6" t="s">
        <v>764</v>
      </c>
      <c r="B99" s="6" t="s">
        <v>1012</v>
      </c>
      <c r="C99" t="str">
        <f>vlookup(A99,master_isolate_checklist!$A$2:$A$501,1,false)</f>
        <v>205B</v>
      </c>
    </row>
    <row r="100">
      <c r="A100" s="6" t="s">
        <v>763</v>
      </c>
      <c r="B100" s="6" t="s">
        <v>1012</v>
      </c>
      <c r="C100" t="str">
        <f>vlookup(A100,master_isolate_checklist!$A$2:$A$501,1,false)</f>
        <v>205A</v>
      </c>
    </row>
    <row r="101">
      <c r="A101" s="6" t="s">
        <v>729</v>
      </c>
      <c r="B101" s="6" t="s">
        <v>1012</v>
      </c>
      <c r="C101" t="str">
        <f>vlookup(A101,master_isolate_checklist!$A$2:$A$501,1,false)</f>
        <v>190A</v>
      </c>
    </row>
    <row r="102">
      <c r="A102" s="6" t="s">
        <v>606</v>
      </c>
      <c r="B102" s="6" t="s">
        <v>1012</v>
      </c>
      <c r="C102" t="str">
        <f>vlookup(A102,master_isolate_checklist!$A$2:$A$501,1,false)</f>
        <v>135A</v>
      </c>
    </row>
    <row r="103">
      <c r="A103" s="6" t="s">
        <v>596</v>
      </c>
      <c r="B103" s="6" t="s">
        <v>1012</v>
      </c>
      <c r="C103" t="str">
        <f>vlookup(A103,master_isolate_checklist!$A$2:$A$501,1,false)</f>
        <v>132H</v>
      </c>
    </row>
    <row r="104">
      <c r="A104" s="6" t="s">
        <v>696</v>
      </c>
      <c r="B104" s="6" t="s">
        <v>1012</v>
      </c>
      <c r="C104" t="str">
        <f>vlookup(A104,master_isolate_checklist!$A$2:$A$501,1,false)</f>
        <v>172E</v>
      </c>
    </row>
    <row r="105">
      <c r="A105" s="6" t="s">
        <v>793</v>
      </c>
      <c r="B105" s="6" t="s">
        <v>1012</v>
      </c>
      <c r="C105" t="str">
        <f>vlookup(A105,master_isolate_checklist!$A$2:$A$501,1,false)</f>
        <v>219B</v>
      </c>
    </row>
    <row r="106">
      <c r="A106" s="6" t="s">
        <v>803</v>
      </c>
      <c r="B106" s="6" t="s">
        <v>1012</v>
      </c>
      <c r="C106" t="str">
        <f>vlookup(A106,master_isolate_checklist!$A$2:$A$501,1,false)</f>
        <v>222C</v>
      </c>
    </row>
    <row r="107">
      <c r="A107" s="6" t="s">
        <v>699</v>
      </c>
      <c r="B107" s="6" t="s">
        <v>1012</v>
      </c>
      <c r="C107" t="str">
        <f>vlookup(A107,master_isolate_checklist!$A$2:$A$501,1,false)</f>
        <v>173B</v>
      </c>
    </row>
    <row r="108">
      <c r="A108" s="6" t="s">
        <v>760</v>
      </c>
      <c r="B108" s="6" t="s">
        <v>1012</v>
      </c>
      <c r="C108" t="str">
        <f>vlookup(A108,master_isolate_checklist!$A$2:$A$501,1,false)</f>
        <v>202C</v>
      </c>
    </row>
    <row r="109">
      <c r="A109" s="6" t="s">
        <v>807</v>
      </c>
      <c r="B109" s="6" t="s">
        <v>1012</v>
      </c>
      <c r="C109" t="str">
        <f>vlookup(A109,master_isolate_checklist!$A$2:$A$501,1,false)</f>
        <v>224C</v>
      </c>
    </row>
    <row r="110">
      <c r="A110" s="6" t="s">
        <v>754</v>
      </c>
      <c r="B110" s="6" t="s">
        <v>1012</v>
      </c>
      <c r="C110" t="str">
        <f>vlookup(A110,master_isolate_checklist!$A$2:$A$501,1,false)</f>
        <v>200B</v>
      </c>
    </row>
    <row r="111">
      <c r="A111" s="6" t="s">
        <v>564</v>
      </c>
      <c r="B111" s="6" t="s">
        <v>1012</v>
      </c>
      <c r="C111" t="str">
        <f>vlookup(A111,master_isolate_checklist!$A$2:$A$501,1,false)</f>
        <v>124D</v>
      </c>
    </row>
    <row r="112">
      <c r="A112" s="6" t="s">
        <v>806</v>
      </c>
      <c r="B112" s="6" t="s">
        <v>1012</v>
      </c>
      <c r="C112" t="str">
        <f>vlookup(A112,master_isolate_checklist!$A$2:$A$501,1,false)</f>
        <v>224B</v>
      </c>
    </row>
    <row r="113">
      <c r="A113" s="6" t="s">
        <v>771</v>
      </c>
      <c r="B113" s="6" t="s">
        <v>1012</v>
      </c>
      <c r="C113" t="str">
        <f>vlookup(A113,master_isolate_checklist!$A$2:$A$501,1,false)</f>
        <v>209A</v>
      </c>
    </row>
    <row r="114">
      <c r="A114" s="6" t="s">
        <v>738</v>
      </c>
      <c r="B114" s="6" t="s">
        <v>1012</v>
      </c>
      <c r="C114" t="str">
        <f>vlookup(A114,master_isolate_checklist!$A$2:$A$501,1,false)</f>
        <v>192E</v>
      </c>
    </row>
    <row r="115">
      <c r="A115" s="6" t="s">
        <v>685</v>
      </c>
      <c r="B115" s="6" t="s">
        <v>1012</v>
      </c>
      <c r="C115" t="str">
        <f>vlookup(A115,master_isolate_checklist!$A$2:$A$501,1,false)</f>
        <v>167A</v>
      </c>
    </row>
    <row r="116">
      <c r="A116" s="6" t="s">
        <v>711</v>
      </c>
      <c r="B116" s="6" t="s">
        <v>1012</v>
      </c>
      <c r="C116" t="str">
        <f>vlookup(A116,master_isolate_checklist!$A$2:$A$501,1,false)</f>
        <v>181A</v>
      </c>
    </row>
    <row r="117">
      <c r="A117" s="6" t="s">
        <v>617</v>
      </c>
      <c r="B117" s="6" t="s">
        <v>1012</v>
      </c>
      <c r="C117" t="str">
        <f>vlookup(A117,master_isolate_checklist!$A$2:$A$501,1,false)</f>
        <v>139B</v>
      </c>
    </row>
    <row r="118">
      <c r="A118" s="6" t="s">
        <v>798</v>
      </c>
      <c r="B118" s="6" t="s">
        <v>1012</v>
      </c>
      <c r="C118" t="str">
        <f>vlookup(A118,master_isolate_checklist!$A$2:$A$501,1,false)</f>
        <v>220C</v>
      </c>
    </row>
    <row r="119">
      <c r="A119" s="6" t="s">
        <v>817</v>
      </c>
      <c r="B119" s="6" t="s">
        <v>1012</v>
      </c>
      <c r="C119" t="str">
        <f>vlookup(A119,master_isolate_checklist!$A$2:$A$501,1,false)</f>
        <v>231C</v>
      </c>
    </row>
    <row r="120">
      <c r="A120" s="6" t="s">
        <v>571</v>
      </c>
      <c r="B120" s="6" t="s">
        <v>1012</v>
      </c>
      <c r="C120" t="str">
        <f>vlookup(A120,master_isolate_checklist!$A$2:$A$501,1,false)</f>
        <v>126B</v>
      </c>
    </row>
    <row r="121">
      <c r="A121" s="6" t="s">
        <v>772</v>
      </c>
      <c r="B121" s="6" t="s">
        <v>1012</v>
      </c>
      <c r="C121" t="str">
        <f>vlookup(A121,master_isolate_checklist!$A$2:$A$501,1,false)</f>
        <v>209B</v>
      </c>
    </row>
    <row r="122">
      <c r="A122" s="6" t="s">
        <v>686</v>
      </c>
      <c r="B122" s="6" t="s">
        <v>1012</v>
      </c>
      <c r="C122" t="str">
        <f>vlookup(A122,master_isolate_checklist!$A$2:$A$501,1,false)</f>
        <v>167B</v>
      </c>
    </row>
    <row r="123">
      <c r="A123" s="6" t="s">
        <v>753</v>
      </c>
      <c r="B123" s="6" t="s">
        <v>1012</v>
      </c>
      <c r="C123" t="str">
        <f>vlookup(A123,master_isolate_checklist!$A$2:$A$501,1,false)</f>
        <v>200A</v>
      </c>
    </row>
    <row r="124">
      <c r="A124" s="6" t="s">
        <v>717</v>
      </c>
      <c r="B124" s="6" t="s">
        <v>1012</v>
      </c>
      <c r="C124" t="str">
        <f>vlookup(A124,master_isolate_checklist!$A$2:$A$501,1,false)</f>
        <v>182E</v>
      </c>
    </row>
    <row r="125">
      <c r="A125" s="6" t="s">
        <v>688</v>
      </c>
      <c r="B125" s="6" t="s">
        <v>1012</v>
      </c>
      <c r="C125" t="str">
        <f>vlookup(A125,master_isolate_checklist!$A$2:$A$501,1,false)</f>
        <v>170A</v>
      </c>
    </row>
    <row r="126">
      <c r="A126" s="6" t="s">
        <v>588</v>
      </c>
      <c r="B126" s="6" t="s">
        <v>1012</v>
      </c>
      <c r="C126" t="str">
        <f>vlookup(A126,master_isolate_checklist!$A$2:$A$501,1,false)</f>
        <v>131D</v>
      </c>
    </row>
    <row r="127">
      <c r="A127" s="6" t="s">
        <v>692</v>
      </c>
      <c r="B127" s="6" t="s">
        <v>1012</v>
      </c>
      <c r="C127" t="str">
        <f>vlookup(A127,master_isolate_checklist!$A$2:$A$501,1,false)</f>
        <v>172A</v>
      </c>
    </row>
    <row r="128">
      <c r="A128" s="6" t="s">
        <v>680</v>
      </c>
      <c r="B128" s="6" t="s">
        <v>1012</v>
      </c>
      <c r="C128" t="str">
        <f>vlookup(A128,master_isolate_checklist!$A$2:$A$501,1,false)</f>
        <v>164E</v>
      </c>
    </row>
    <row r="129">
      <c r="A129" s="6" t="s">
        <v>713</v>
      </c>
      <c r="B129" s="6" t="s">
        <v>1012</v>
      </c>
      <c r="C129" t="str">
        <f>vlookup(A129,master_isolate_checklist!$A$2:$A$501,1,false)</f>
        <v>182A</v>
      </c>
    </row>
    <row r="130">
      <c r="A130" s="6" t="s">
        <v>560</v>
      </c>
      <c r="B130" s="6" t="s">
        <v>1012</v>
      </c>
      <c r="C130" t="str">
        <f>vlookup(A130,master_isolate_checklist!$A$2:$A$501,1,false)</f>
        <v>123C</v>
      </c>
    </row>
    <row r="131">
      <c r="A131" s="6" t="s">
        <v>773</v>
      </c>
      <c r="B131" s="6" t="s">
        <v>1012</v>
      </c>
      <c r="C131" t="str">
        <f>vlookup(A131,master_isolate_checklist!$A$2:$A$501,1,false)</f>
        <v>209C</v>
      </c>
    </row>
    <row r="132">
      <c r="A132" s="6" t="s">
        <v>730</v>
      </c>
      <c r="B132" s="6" t="s">
        <v>1012</v>
      </c>
      <c r="C132" t="str">
        <f>vlookup(A132,master_isolate_checklist!$A$2:$A$501,1,false)</f>
        <v>190B</v>
      </c>
    </row>
    <row r="133">
      <c r="A133" s="6" t="s">
        <v>791</v>
      </c>
      <c r="B133" s="6" t="s">
        <v>1012</v>
      </c>
      <c r="C133" t="str">
        <f>vlookup(A133,master_isolate_checklist!$A$2:$A$501,1,false)</f>
        <v>218A</v>
      </c>
    </row>
    <row r="134">
      <c r="A134" s="6" t="s">
        <v>704</v>
      </c>
      <c r="B134" s="6" t="s">
        <v>1012</v>
      </c>
      <c r="C134" t="str">
        <f>vlookup(A134,master_isolate_checklist!$A$2:$A$501,1,false)</f>
        <v>177B</v>
      </c>
    </row>
    <row r="135">
      <c r="A135" s="6" t="s">
        <v>732</v>
      </c>
      <c r="B135" s="6" t="s">
        <v>1012</v>
      </c>
      <c r="C135" t="str">
        <f>vlookup(A135,master_isolate_checklist!$A$2:$A$501,1,false)</f>
        <v>190D</v>
      </c>
    </row>
    <row r="136">
      <c r="A136" s="6" t="s">
        <v>769</v>
      </c>
      <c r="B136" s="6" t="s">
        <v>1012</v>
      </c>
      <c r="C136" t="str">
        <f>vlookup(A136,master_isolate_checklist!$A$2:$A$501,1,false)</f>
        <v>207B</v>
      </c>
    </row>
    <row r="137">
      <c r="A137" s="6" t="s">
        <v>757</v>
      </c>
      <c r="B137" s="6" t="s">
        <v>1012</v>
      </c>
      <c r="C137" t="str">
        <f>vlookup(A137,master_isolate_checklist!$A$2:$A$501,1,false)</f>
        <v>201C</v>
      </c>
    </row>
    <row r="138">
      <c r="A138" s="6" t="s">
        <v>703</v>
      </c>
      <c r="B138" s="6" t="s">
        <v>1012</v>
      </c>
      <c r="C138" t="str">
        <f>vlookup(A138,master_isolate_checklist!$A$2:$A$501,1,false)</f>
        <v>177A</v>
      </c>
    </row>
    <row r="139">
      <c r="A139" s="6" t="s">
        <v>695</v>
      </c>
      <c r="B139" s="6" t="s">
        <v>1012</v>
      </c>
      <c r="C139" t="str">
        <f>vlookup(A139,master_isolate_checklist!$A$2:$A$501,1,false)</f>
        <v>172D</v>
      </c>
    </row>
    <row r="140">
      <c r="A140" s="6" t="s">
        <v>714</v>
      </c>
      <c r="B140" s="6" t="s">
        <v>1012</v>
      </c>
      <c r="C140" t="str">
        <f>vlookup(A140,master_isolate_checklist!$A$2:$A$501,1,false)</f>
        <v>182B</v>
      </c>
    </row>
    <row r="141">
      <c r="A141" s="6" t="s">
        <v>740</v>
      </c>
      <c r="B141" s="6" t="s">
        <v>1012</v>
      </c>
      <c r="C141" t="str">
        <f>vlookup(A141,master_isolate_checklist!$A$2:$A$501,1,false)</f>
        <v>193A</v>
      </c>
    </row>
    <row r="142">
      <c r="A142" s="6" t="s">
        <v>708</v>
      </c>
      <c r="B142" s="6" t="s">
        <v>1012</v>
      </c>
      <c r="C142" t="str">
        <f>vlookup(A142,master_isolate_checklist!$A$2:$A$501,1,false)</f>
        <v>179A</v>
      </c>
    </row>
    <row r="143">
      <c r="A143" s="6" t="s">
        <v>684</v>
      </c>
      <c r="B143" s="6" t="s">
        <v>1012</v>
      </c>
      <c r="C143" t="str">
        <f>vlookup(A143,master_isolate_checklist!$A$2:$A$501,1,false)</f>
        <v>166A</v>
      </c>
    </row>
    <row r="144">
      <c r="A144" s="6" t="s">
        <v>750</v>
      </c>
      <c r="B144" s="6" t="s">
        <v>1012</v>
      </c>
      <c r="C144" t="str">
        <f>vlookup(A144,master_isolate_checklist!$A$2:$A$501,1,false)</f>
        <v>199A</v>
      </c>
    </row>
    <row r="145">
      <c r="A145" s="6" t="s">
        <v>751</v>
      </c>
      <c r="B145" s="6" t="s">
        <v>1012</v>
      </c>
      <c r="C145" t="str">
        <f>vlookup(A145,master_isolate_checklist!$A$2:$A$501,1,false)</f>
        <v>199B</v>
      </c>
    </row>
    <row r="146">
      <c r="A146" s="6" t="s">
        <v>739</v>
      </c>
      <c r="B146" s="6" t="s">
        <v>1012</v>
      </c>
      <c r="C146" t="str">
        <f>vlookup(A146,master_isolate_checklist!$A$2:$A$501,1,false)</f>
        <v>192F</v>
      </c>
    </row>
    <row r="147">
      <c r="A147" s="6" t="s">
        <v>690</v>
      </c>
      <c r="B147" s="6" t="s">
        <v>1012</v>
      </c>
      <c r="C147" t="str">
        <f>vlookup(A147,master_isolate_checklist!$A$2:$A$501,1,false)</f>
        <v>170C</v>
      </c>
    </row>
    <row r="148">
      <c r="A148" s="6" t="s">
        <v>682</v>
      </c>
      <c r="B148" s="6" t="s">
        <v>1012</v>
      </c>
      <c r="C148" t="str">
        <f>vlookup(A148,master_isolate_checklist!$A$2:$A$501,1,false)</f>
        <v>165A</v>
      </c>
    </row>
    <row r="149">
      <c r="A149" s="6" t="s">
        <v>641</v>
      </c>
      <c r="B149" s="6" t="s">
        <v>1012</v>
      </c>
      <c r="C149" t="str">
        <f>vlookup(A149,master_isolate_checklist!$A$2:$A$501,1,false)</f>
        <v>152A</v>
      </c>
    </row>
    <row r="150">
      <c r="A150" s="6" t="s">
        <v>725</v>
      </c>
      <c r="B150" s="6" t="s">
        <v>1012</v>
      </c>
      <c r="C150" t="str">
        <f>vlookup(A150,master_isolate_checklist!$A$2:$A$501,1,false)</f>
        <v>189A</v>
      </c>
    </row>
    <row r="151">
      <c r="A151" s="6" t="s">
        <v>727</v>
      </c>
      <c r="B151" s="6" t="s">
        <v>1012</v>
      </c>
      <c r="C151" t="str">
        <f>vlookup(A151,master_isolate_checklist!$A$2:$A$501,1,false)</f>
        <v>189C</v>
      </c>
    </row>
    <row r="152">
      <c r="A152" s="6" t="s">
        <v>683</v>
      </c>
      <c r="B152" s="6" t="s">
        <v>1012</v>
      </c>
      <c r="C152" t="str">
        <f>vlookup(A152,master_isolate_checklist!$A$2:$A$501,1,false)</f>
        <v>165B</v>
      </c>
    </row>
    <row r="153">
      <c r="A153" s="6" t="s">
        <v>661</v>
      </c>
      <c r="B153" s="6" t="s">
        <v>1012</v>
      </c>
      <c r="C153" t="str">
        <f>vlookup(A153,master_isolate_checklist!$A$2:$A$501,1,false)</f>
        <v>158D</v>
      </c>
    </row>
    <row r="154">
      <c r="A154" s="6" t="s">
        <v>658</v>
      </c>
      <c r="B154" s="6" t="s">
        <v>1012</v>
      </c>
      <c r="C154" t="str">
        <f>vlookup(A154,master_isolate_checklist!$A$2:$A$501,1,false)</f>
        <v>158A</v>
      </c>
    </row>
    <row r="155">
      <c r="A155" s="6" t="s">
        <v>653</v>
      </c>
      <c r="B155" s="6" t="s">
        <v>1012</v>
      </c>
      <c r="C155" t="str">
        <f>vlookup(A155,master_isolate_checklist!$A$2:$A$501,1,false)</f>
        <v>157A</v>
      </c>
    </row>
    <row r="156">
      <c r="A156" s="6" t="s">
        <v>726</v>
      </c>
      <c r="B156" s="6" t="s">
        <v>1012</v>
      </c>
      <c r="C156" t="str">
        <f>vlookup(A156,master_isolate_checklist!$A$2:$A$501,1,false)</f>
        <v>189B</v>
      </c>
    </row>
    <row r="157">
      <c r="A157" s="6" t="s">
        <v>665</v>
      </c>
      <c r="B157" s="6" t="s">
        <v>1012</v>
      </c>
      <c r="C157" t="str">
        <f>vlookup(A157,master_isolate_checklist!$A$2:$A$501,1,false)</f>
        <v>160A</v>
      </c>
    </row>
    <row r="158">
      <c r="A158" s="6" t="s">
        <v>645</v>
      </c>
      <c r="B158" s="6" t="s">
        <v>1012</v>
      </c>
      <c r="C158" t="str">
        <f>vlookup(A158,master_isolate_checklist!$A$2:$A$501,1,false)</f>
        <v>155A</v>
      </c>
    </row>
    <row r="159">
      <c r="A159" s="6" t="s">
        <v>638</v>
      </c>
      <c r="B159" s="6" t="s">
        <v>1012</v>
      </c>
      <c r="C159" t="str">
        <f>vlookup(A159,master_isolate_checklist!$A$2:$A$501,1,false)</f>
        <v>148B</v>
      </c>
    </row>
    <row r="160">
      <c r="A160" s="6" t="s">
        <v>657</v>
      </c>
      <c r="B160" s="6" t="s">
        <v>1012</v>
      </c>
      <c r="C160" t="str">
        <f>vlookup(A160,master_isolate_checklist!$A$2:$A$501,1,false)</f>
        <v>157E</v>
      </c>
    </row>
    <row r="161">
      <c r="A161" s="6" t="s">
        <v>622</v>
      </c>
      <c r="B161" s="6" t="s">
        <v>1012</v>
      </c>
      <c r="C161" t="str">
        <f>vlookup(A161,master_isolate_checklist!$A$2:$A$501,1,false)</f>
        <v>141C</v>
      </c>
    </row>
    <row r="162">
      <c r="A162" s="6" t="s">
        <v>666</v>
      </c>
      <c r="B162" s="6" t="s">
        <v>1012</v>
      </c>
      <c r="C162" t="str">
        <f>vlookup(A162,master_isolate_checklist!$A$2:$A$501,1,false)</f>
        <v>160B</v>
      </c>
    </row>
    <row r="163">
      <c r="A163" s="6" t="s">
        <v>759</v>
      </c>
      <c r="B163" s="6" t="s">
        <v>1012</v>
      </c>
      <c r="C163" t="str">
        <f>vlookup(A163,master_isolate_checklist!$A$2:$A$501,1,false)</f>
        <v>202B</v>
      </c>
    </row>
    <row r="164">
      <c r="A164" s="6" t="s">
        <v>721</v>
      </c>
      <c r="B164" s="6" t="s">
        <v>1012</v>
      </c>
      <c r="C164" t="str">
        <f>vlookup(A164,master_isolate_checklist!$A$2:$A$501,1,false)</f>
        <v>184B</v>
      </c>
    </row>
    <row r="165">
      <c r="A165" s="6" t="s">
        <v>648</v>
      </c>
      <c r="B165" s="6" t="s">
        <v>1012</v>
      </c>
      <c r="C165" t="str">
        <f>vlookup(A165,master_isolate_checklist!$A$2:$A$501,1,false)</f>
        <v>156C</v>
      </c>
    </row>
    <row r="166">
      <c r="A166" s="6" t="s">
        <v>674</v>
      </c>
      <c r="B166" s="6" t="s">
        <v>1012</v>
      </c>
      <c r="C166" t="str">
        <f>vlookup(A166,master_isolate_checklist!$A$2:$A$501,1,false)</f>
        <v>163A</v>
      </c>
    </row>
    <row r="167">
      <c r="A167" s="6" t="s">
        <v>639</v>
      </c>
      <c r="B167" s="6" t="s">
        <v>1012</v>
      </c>
      <c r="C167" t="str">
        <f>vlookup(A167,master_isolate_checklist!$A$2:$A$501,1,false)</f>
        <v>150A</v>
      </c>
    </row>
    <row r="168">
      <c r="A168" s="6" t="s">
        <v>647</v>
      </c>
      <c r="B168" s="6" t="s">
        <v>1012</v>
      </c>
      <c r="C168" t="str">
        <f>vlookup(A168,master_isolate_checklist!$A$2:$A$501,1,false)</f>
        <v>156B</v>
      </c>
    </row>
    <row r="169">
      <c r="A169" s="6" t="s">
        <v>667</v>
      </c>
      <c r="B169" s="6" t="s">
        <v>1012</v>
      </c>
      <c r="C169" t="str">
        <f>vlookup(A169,master_isolate_checklist!$A$2:$A$501,1,false)</f>
        <v>161A</v>
      </c>
    </row>
    <row r="170">
      <c r="A170" s="6" t="s">
        <v>642</v>
      </c>
      <c r="B170" s="6" t="s">
        <v>1012</v>
      </c>
      <c r="C170" t="str">
        <f>vlookup(A170,master_isolate_checklist!$A$2:$A$501,1,false)</f>
        <v>152B</v>
      </c>
    </row>
    <row r="171">
      <c r="A171" s="6" t="s">
        <v>640</v>
      </c>
      <c r="B171" s="6" t="s">
        <v>1012</v>
      </c>
      <c r="C171" t="str">
        <f>vlookup(A171,master_isolate_checklist!$A$2:$A$501,1,false)</f>
        <v>151A</v>
      </c>
    </row>
    <row r="172">
      <c r="A172" s="6" t="s">
        <v>636</v>
      </c>
      <c r="B172" s="6" t="s">
        <v>1012</v>
      </c>
      <c r="C172" t="str">
        <f>vlookup(A172,master_isolate_checklist!$A$2:$A$501,1,false)</f>
        <v>147D</v>
      </c>
    </row>
    <row r="173">
      <c r="A173" s="6" t="s">
        <v>637</v>
      </c>
      <c r="B173" s="6" t="s">
        <v>1012</v>
      </c>
      <c r="C173" t="str">
        <f>vlookup(A173,master_isolate_checklist!$A$2:$A$501,1,false)</f>
        <v>148A</v>
      </c>
    </row>
    <row r="174">
      <c r="A174" s="6" t="s">
        <v>671</v>
      </c>
      <c r="B174" s="6" t="s">
        <v>1012</v>
      </c>
      <c r="C174" t="str">
        <f>vlookup(A174,master_isolate_checklist!$A$2:$A$501,1,false)</f>
        <v>161E</v>
      </c>
    </row>
    <row r="175">
      <c r="A175" s="6" t="s">
        <v>670</v>
      </c>
      <c r="B175" s="6" t="s">
        <v>1012</v>
      </c>
      <c r="C175" t="str">
        <f>vlookup(A175,master_isolate_checklist!$A$2:$A$501,1,false)</f>
        <v>161D</v>
      </c>
    </row>
    <row r="176">
      <c r="A176" s="6" t="s">
        <v>646</v>
      </c>
      <c r="B176" s="6" t="s">
        <v>1012</v>
      </c>
      <c r="C176" t="str">
        <f>vlookup(A176,master_isolate_checklist!$A$2:$A$501,1,false)</f>
        <v>156A</v>
      </c>
    </row>
    <row r="177">
      <c r="A177" s="6" t="s">
        <v>569</v>
      </c>
      <c r="B177" s="6" t="s">
        <v>1012</v>
      </c>
      <c r="C177" t="str">
        <f>vlookup(A177,master_isolate_checklist!$A$2:$A$501,1,false)</f>
        <v>125B</v>
      </c>
    </row>
    <row r="178">
      <c r="A178" s="6" t="s">
        <v>586</v>
      </c>
      <c r="B178" s="6" t="s">
        <v>1012</v>
      </c>
      <c r="C178" t="str">
        <f>vlookup(A178,master_isolate_checklist!$A$2:$A$501,1,false)</f>
        <v>131B</v>
      </c>
    </row>
    <row r="179">
      <c r="A179" s="6" t="s">
        <v>643</v>
      </c>
      <c r="B179" s="6" t="s">
        <v>1012</v>
      </c>
      <c r="C179" t="str">
        <f>vlookup(A179,master_isolate_checklist!$A$2:$A$501,1,false)</f>
        <v>152C</v>
      </c>
    </row>
    <row r="180">
      <c r="A180" s="6" t="s">
        <v>668</v>
      </c>
      <c r="B180" s="6" t="s">
        <v>1012</v>
      </c>
      <c r="C180" t="str">
        <f>vlookup(A180,master_isolate_checklist!$A$2:$A$501,1,false)</f>
        <v>161B</v>
      </c>
    </row>
  </sheetData>
  <autoFilter ref="$A$1:$C$180"/>
  <hyperlinks>
    <hyperlink r:id="rId1" ref="A1"/>
  </hyperlinks>
  <drawing r:id="rId2"/>
</worksheet>
</file>