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58.png" ContentType="image/png"/>
  <Override PartName="/xl/media/image56.jpeg" ContentType="image/jpeg"/>
  <Override PartName="/xl/media/image2.png" ContentType="image/png"/>
  <Override PartName="/xl/media/image59.png" ContentType="image/png"/>
  <Override PartName="/xl/media/image3.png" ContentType="image/png"/>
  <Override PartName="/xl/media/image4.png" ContentType="image/png"/>
  <Override PartName="/xl/media/image5.png" ContentType="image/png"/>
  <Override PartName="/xl/media/image72.png" ContentType="image/png"/>
  <Override PartName="/xl/media/image6.png" ContentType="image/png"/>
  <Override PartName="/xl/media/image7.png" ContentType="image/png"/>
  <Override PartName="/xl/media/image62.jpeg" ContentType="image/jpe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57.jpeg" ContentType="image/jpeg"/>
  <Override PartName="/xl/media/image12.png" ContentType="image/png"/>
  <Override PartName="/xl/media/image13.png" ContentType="image/png"/>
  <Override PartName="/xl/media/image46.jpeg" ContentType="image/jpe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52.jpeg" ContentType="image/jpe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64.jpeg" ContentType="image/jpe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48.jpeg" ContentType="image/jpe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54.jpeg" ContentType="image/jpeg"/>
  <Override PartName="/xl/media/image39.jpeg" ContentType="image/jpeg"/>
  <Override PartName="/xl/media/image40.png" ContentType="image/png"/>
  <Override PartName="/xl/media/image42.jpeg" ContentType="image/jpeg"/>
  <Override PartName="/xl/media/image41.png" ContentType="image/png"/>
  <Override PartName="/xl/media/image43.png" ContentType="image/png"/>
  <Override PartName="/xl/media/image44.jpeg" ContentType="image/jpeg"/>
  <Override PartName="/xl/media/image60.png" ContentType="image/png"/>
  <Override PartName="/xl/media/image45.png" ContentType="image/png"/>
  <Override PartName="/xl/media/image47.png" ContentType="image/png"/>
  <Override PartName="/xl/media/image49.png" ContentType="image/png"/>
  <Override PartName="/xl/media/image50.jpeg" ContentType="image/jpeg"/>
  <Override PartName="/xl/media/image51.png" ContentType="image/png"/>
  <Override PartName="/xl/media/image53.png" ContentType="image/png"/>
  <Override PartName="/xl/media/image55.jpeg" ContentType="image/jpeg"/>
  <Override PartName="/xl/media/image61.png" ContentType="image/png"/>
  <Override PartName="/xl/media/image63.png" ContentType="image/png"/>
  <Override PartName="/xl/media/image65.jpeg" ContentType="image/jpeg"/>
  <Override PartName="/xl/media/image66.png" ContentType="image/png"/>
  <Override PartName="/xl/media/image67.png" ContentType="image/png"/>
  <Override PartName="/xl/media/image68.png" ContentType="image/png"/>
  <Override PartName="/xl/media/image69.jpeg" ContentType="image/jpeg"/>
  <Override PartName="/xl/media/image70.jpeg" ContentType="image/jpeg"/>
  <Override PartName="/xl/media/image71.jpeg" ContentType="image/jpe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402" sheetId="1" state="visible" r:id="rId3"/>
  </sheets>
  <definedNames>
    <definedName function="false" hidden="false" localSheetId="0" name="_xlnm.Print_Area" vbProcedure="false">M20260402!$A$1:$Z$37</definedName>
    <definedName function="false" hidden="true" localSheetId="0" name="_xlnm._FilterDatabase" vbProcedure="false">M20260402!$A$1:$AH$38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2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普票
</t>
        </r>
      </text>
    </comment>
    <comment ref="X20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普票</t>
        </r>
      </text>
    </comment>
  </commentList>
</comments>
</file>

<file path=xl/sharedStrings.xml><?xml version="1.0" encoding="utf-8"?>
<sst xmlns="http://schemas.openxmlformats.org/spreadsheetml/2006/main" count="677" uniqueCount="251">
  <si>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</si>
  <si>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</si>
  <si>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</si>
  <si>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</si>
  <si>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</si>
  <si>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</si>
  <si>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</si>
  <si>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</si>
  <si>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</si>
  <si>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</si>
  <si>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</si>
  <si>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材质中文名称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</si>
  <si>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</si>
  <si>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</si>
  <si>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</si>
  <si>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</si>
  <si>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</si>
  <si>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</si>
  <si>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</si>
  <si>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</si>
  <si>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</si>
  <si>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</si>
  <si>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</si>
  <si>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</si>
  <si>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</si>
  <si>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</si>
  <si>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</si>
  <si>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</si>
  <si>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</si>
  <si>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</si>
  <si>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</si>
  <si>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</si>
  <si>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OIL NOZZLE</t>
  </si>
  <si>
    <t xml:space="preserve">Đồ của bộ phận ĐÚC</t>
  </si>
  <si>
    <t xml:space="preserve">CONNECT HOT WATER TO THE MOLD</t>
  </si>
  <si>
    <t xml:space="preserve">油嘴</t>
  </si>
  <si>
    <t xml:space="preserve">SHENZHEN BAO'AN DISTRICT SHAJING ZHIYI INJECTION MOLDING MACHINE PARTS STORE</t>
  </si>
  <si>
    <t xml:space="preserve">12.70*65mm</t>
  </si>
  <si>
    <t xml:space="preserve">/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</si>
  <si>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|12.70*45</t>
    </r>
    <r>
      <rPr>
        <sz val="10"/>
        <color rgb="FF000000"/>
        <rFont val="宋体"/>
        <family val="0"/>
        <charset val="134"/>
      </rPr>
      <t xml:space="preserve">型</t>
    </r>
  </si>
  <si>
    <t xml:space="preserve">玻纤板</t>
  </si>
  <si>
    <t xml:space="preserve">STEEL</t>
  </si>
  <si>
    <t xml:space="preserve">CHINA</t>
  </si>
  <si>
    <t xml:space="preserve">NEW</t>
  </si>
  <si>
    <t xml:space="preserve">M1</t>
  </si>
  <si>
    <t xml:space="preserve">NO</t>
  </si>
  <si>
    <t xml:space="preserve">PNEUMATIC FIXTURE</t>
  </si>
  <si>
    <t xml:space="preserve">ROBOT CLAMP ACCESSORIES</t>
  </si>
  <si>
    <t xml:space="preserve">气动夹具</t>
  </si>
  <si>
    <t xml:space="preserve">Mini-ERG 10#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</si>
  <si>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|Mini-ERG 10#</t>
    </r>
    <r>
      <rPr>
        <sz val="10"/>
        <color rgb="FF000000"/>
        <rFont val="宋体"/>
        <family val="0"/>
        <charset val="134"/>
      </rPr>
      <t xml:space="preserve">型</t>
    </r>
  </si>
  <si>
    <t xml:space="preserve">2.6*6</t>
  </si>
  <si>
    <t xml:space="preserve">Mini-ERG 25#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</si>
  <si>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|Mini-ERG 25#</t>
    </r>
    <r>
      <rPr>
        <sz val="10"/>
        <color rgb="FF000000"/>
        <rFont val="宋体"/>
        <family val="0"/>
        <charset val="134"/>
      </rPr>
      <t xml:space="preserve">型</t>
    </r>
  </si>
  <si>
    <t xml:space="preserve">4.3*6.4</t>
  </si>
  <si>
    <t xml:space="preserve">Mini-ERG 45#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</si>
  <si>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|Mini-ERG 45#</t>
    </r>
    <r>
      <rPr>
        <sz val="10"/>
        <color rgb="FF000000"/>
        <rFont val="宋体"/>
        <family val="0"/>
        <charset val="134"/>
      </rPr>
      <t xml:space="preserve">型</t>
    </r>
  </si>
  <si>
    <t xml:space="preserve">6.1*6.1</t>
  </si>
  <si>
    <t xml:space="preserve">Mini-ERG 50#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</si>
  <si>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|Mini-ERG 50#</t>
    </r>
    <r>
      <rPr>
        <sz val="10"/>
        <color rgb="FF000000"/>
        <rFont val="宋体"/>
        <family val="0"/>
        <charset val="134"/>
      </rPr>
      <t xml:space="preserve">型</t>
    </r>
  </si>
  <si>
    <t xml:space="preserve">6.5*6.5</t>
  </si>
  <si>
    <t xml:space="preserve">KT-DHVG 60-105#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</si>
  <si>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|KT-DHVG 60-105#</t>
    </r>
    <r>
      <rPr>
        <sz val="10"/>
        <color rgb="FF000000"/>
        <rFont val="宋体"/>
        <family val="0"/>
        <charset val="134"/>
      </rPr>
      <t xml:space="preserve">型</t>
    </r>
  </si>
  <si>
    <t xml:space="preserve">9*11</t>
  </si>
  <si>
    <t xml:space="preserve">BALANCE BAR CONNECTING BRIDGE</t>
  </si>
  <si>
    <t xml:space="preserve">FOR CONNECTING THE HEATING WIRE BALANCE ROD IN THE DRYER</t>
  </si>
  <si>
    <t xml:space="preserve">平衡杆连接桥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</si>
  <si>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</si>
  <si>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AL</t>
  </si>
  <si>
    <t xml:space="preserve">THERMOCOUPLES</t>
  </si>
  <si>
    <t xml:space="preserve">SPARE ROASTER</t>
  </si>
  <si>
    <t xml:space="preserve">热电偶</t>
  </si>
  <si>
    <t xml:space="preserve">HUALIN CO.,LTD</t>
  </si>
  <si>
    <t xml:space="preserve">HUALIN</t>
  </si>
  <si>
    <t xml:space="preserve">1.5M</t>
  </si>
  <si>
    <r>
      <rPr>
        <sz val="10"/>
        <color rgb="FF000000"/>
        <rFont val="Arial"/>
        <family val="0"/>
        <charset val="134"/>
      </rPr>
      <t xml:space="preserve">3|0|</t>
    </r>
    <r>
      <rPr>
        <sz val="10"/>
        <color rgb="FF000000"/>
        <rFont val="宋体"/>
        <family val="0"/>
        <charset val="134"/>
      </rPr>
      <t xml:space="preserve">与温度变送器、调节器及显示仪表等配套使用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HUALIN牌</t>
    </r>
    <r>
      <rPr>
        <sz val="10"/>
        <color rgb="FF000000"/>
        <rFont val="Arial"/>
        <family val="0"/>
        <charset val="134"/>
      </rPr>
      <t xml:space="preserve">|1.5M</t>
    </r>
    <r>
      <rPr>
        <sz val="10"/>
        <color rgb="FF000000"/>
        <rFont val="宋体"/>
        <family val="0"/>
        <charset val="134"/>
      </rPr>
      <t xml:space="preserve">型</t>
    </r>
  </si>
  <si>
    <t xml:space="preserve">COPPER</t>
  </si>
  <si>
    <t xml:space="preserve">TAIWAN, CHINA</t>
  </si>
  <si>
    <t xml:space="preserve">THIMBLE</t>
  </si>
  <si>
    <t xml:space="preserve">MODIFY THE MODEL</t>
  </si>
  <si>
    <t xml:space="preserve">司筒顶针</t>
  </si>
  <si>
    <t xml:space="preserve">5 x 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</si>
  <si>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5 x 2型</t>
    </r>
  </si>
  <si>
    <t xml:space="preserve">4.5 x 2.5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</si>
  <si>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4.5 x 2.5型</t>
    </r>
  </si>
  <si>
    <t xml:space="preserve">5.2 x 3.2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</si>
  <si>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5.2 x 3.2型</t>
    </r>
  </si>
  <si>
    <t xml:space="preserve">顶针</t>
  </si>
  <si>
    <t xml:space="preserve">4 x 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</si>
  <si>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|4 x 2</t>
    </r>
    <r>
      <rPr>
        <sz val="10"/>
        <color rgb="FF000000"/>
        <rFont val="宋体"/>
        <family val="0"/>
        <charset val="134"/>
      </rPr>
      <t xml:space="preserve">型</t>
    </r>
  </si>
  <si>
    <t xml:space="preserve">ADJUSTING VALVE SWITCH</t>
  </si>
  <si>
    <t xml:space="preserve">SPARE PARTS FOR FUEL INJECTION MACHINES</t>
  </si>
  <si>
    <t xml:space="preserve">调压阀</t>
  </si>
  <si>
    <t xml:space="preserve">ZHEJIANG RENHE PNEUMATIC CO.,LTD</t>
  </si>
  <si>
    <t xml:space="preserve">RHE</t>
  </si>
  <si>
    <r>
      <rPr>
        <sz val="10"/>
        <rFont val="Arial"/>
        <family val="0"/>
        <charset val="134"/>
      </rPr>
      <t xml:space="preserve">AR-2000</t>
    </r>
    <r>
      <rPr>
        <sz val="10"/>
        <rFont val="宋体"/>
        <family val="0"/>
        <charset val="134"/>
      </rPr>
      <t xml:space="preserve">无表</t>
    </r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</si>
  <si>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调节并稳定流体（气体或液体）系统中的压力用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人和牌</t>
    </r>
    <r>
      <rPr>
        <sz val="10"/>
        <color rgb="FF000000"/>
        <rFont val="Arial"/>
        <family val="0"/>
        <charset val="134"/>
      </rPr>
      <t xml:space="preserve">|AR-2000</t>
    </r>
    <r>
      <rPr>
        <sz val="10"/>
        <color rgb="FF000000"/>
        <rFont val="宋体"/>
        <family val="0"/>
        <charset val="134"/>
      </rPr>
      <t xml:space="preserve">无表型</t>
    </r>
  </si>
  <si>
    <t xml:space="preserve">M2</t>
  </si>
  <si>
    <t xml:space="preserve">7.5*4</t>
  </si>
  <si>
    <t xml:space="preserve">HETIAN PNEUMATIC CO.,LTD</t>
  </si>
  <si>
    <t xml:space="preserve">禾田气动</t>
  </si>
  <si>
    <t xml:space="preserve">AR 2000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</si>
  <si>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调节并稳定流体（气体或液体）系统中的压力用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禾田牌</t>
    </r>
    <r>
      <rPr>
        <sz val="10"/>
        <color rgb="FF000000"/>
        <rFont val="Arial"/>
        <family val="0"/>
        <charset val="134"/>
      </rPr>
      <t xml:space="preserve">|AR-2000</t>
    </r>
    <r>
      <rPr>
        <sz val="10"/>
        <color rgb="FF000000"/>
        <rFont val="宋体"/>
        <family val="0"/>
        <charset val="134"/>
      </rPr>
      <t xml:space="preserve">型</t>
    </r>
  </si>
  <si>
    <t xml:space="preserve">M3</t>
  </si>
  <si>
    <t xml:space="preserve">7.5*7</t>
  </si>
  <si>
    <t xml:space="preserve">FOOT SWITCH</t>
  </si>
  <si>
    <t xml:space="preserve">脚踏开关</t>
  </si>
  <si>
    <t xml:space="preserve">TIANLAI CO.,LTD</t>
  </si>
  <si>
    <t xml:space="preserve">TL</t>
  </si>
  <si>
    <t xml:space="preserve">TFS-1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</si>
  <si>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啤机用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|TFS-1</t>
    </r>
    <r>
      <rPr>
        <sz val="10"/>
        <color rgb="FF000000"/>
        <rFont val="宋体"/>
        <family val="0"/>
        <charset val="134"/>
      </rPr>
      <t xml:space="preserve">型</t>
    </r>
  </si>
  <si>
    <t xml:space="preserve">ELECTRONICS + WIRES</t>
  </si>
  <si>
    <t xml:space="preserve">250V</t>
  </si>
  <si>
    <t xml:space="preserve">10A</t>
  </si>
  <si>
    <t xml:space="preserve">M4</t>
  </si>
  <si>
    <t xml:space="preserve">10*6.5</t>
  </si>
  <si>
    <t xml:space="preserve">QUICK COUPLING</t>
  </si>
  <si>
    <t xml:space="preserve">快速连接件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</si>
  <si>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非工业用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铸造</t>
    </r>
  </si>
  <si>
    <t xml:space="preserve">CERAMIC RING</t>
  </si>
  <si>
    <t xml:space="preserve">PAD PRINTING MACHINE REPLACEMENT</t>
  </si>
  <si>
    <t xml:space="preserve">陶瓷环</t>
  </si>
  <si>
    <t xml:space="preserve">90*80*12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</si>
  <si>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瓷制丝印机用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|90*80*12</t>
    </r>
    <r>
      <rPr>
        <sz val="10"/>
        <color rgb="FF000000"/>
        <rFont val="宋体"/>
        <family val="0"/>
        <charset val="134"/>
      </rPr>
      <t xml:space="preserve">型</t>
    </r>
  </si>
  <si>
    <t xml:space="preserve">CERAMICS</t>
  </si>
  <si>
    <t xml:space="preserve">9*9</t>
  </si>
  <si>
    <t xml:space="preserve">CRIMPING TOOL</t>
  </si>
  <si>
    <t xml:space="preserve">WIRES AND TERMINALS, WIRING</t>
  </si>
  <si>
    <t xml:space="preserve">压线钳</t>
  </si>
  <si>
    <t xml:space="preserve">WEEBER CO.,LTD</t>
  </si>
  <si>
    <t xml:space="preserve">KH-22</t>
  </si>
  <si>
    <r>
      <rPr>
        <sz val="10"/>
        <color rgb="FF000000"/>
        <rFont val="Arial"/>
        <family val="0"/>
        <charset val="134"/>
      </rPr>
      <t xml:space="preserve">0|0|</t>
    </r>
    <r>
      <rPr>
        <sz val="10"/>
        <color rgb="FF000000"/>
        <rFont val="宋体"/>
        <family val="0"/>
        <charset val="134"/>
      </rPr>
      <t xml:space="preserve">压线（工厂）用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成套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|KH-22</t>
    </r>
    <r>
      <rPr>
        <sz val="10"/>
        <color rgb="FF000000"/>
        <rFont val="宋体"/>
        <family val="0"/>
        <charset val="134"/>
      </rPr>
      <t xml:space="preserve">型</t>
    </r>
  </si>
  <si>
    <t xml:space="preserve">36*10.5</t>
  </si>
  <si>
    <t xml:space="preserve">CYLINDER</t>
  </si>
  <si>
    <t xml:space="preserve">REPAIR PAD PRINTING MACHINE</t>
  </si>
  <si>
    <t xml:space="preserve">气缸</t>
  </si>
  <si>
    <t xml:space="preserve">MAL40X250-U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</si>
  <si>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移印机用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|MAL40X250-U</t>
    </r>
    <r>
      <rPr>
        <sz val="10"/>
        <color rgb="FF000000"/>
        <rFont val="宋体"/>
        <family val="0"/>
        <charset val="134"/>
      </rPr>
      <t xml:space="preserve">型</t>
    </r>
  </si>
  <si>
    <t xml:space="preserve">39*4.5</t>
  </si>
  <si>
    <t xml:space="preserve">SCRAPER ASSEMBLY</t>
  </si>
  <si>
    <t xml:space="preserve">刮刀总承</t>
  </si>
  <si>
    <t xml:space="preserve">HENGHUI SILK TRANSFER PRINTING MATERIALS CO.,LTD.,SONGGANG,BAO'AN DISTRICT,SHENZHEN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</si>
  <si>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丝印机用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</si>
  <si>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10*2</t>
  </si>
  <si>
    <t xml:space="preserve">WELD CRYSTAL FIXTURES</t>
  </si>
  <si>
    <t xml:space="preserve">Đồ gá hàn thạch anh (crystal) - hàn linh kiện thạch anh vào bo mạch - Nhựa phíp</t>
  </si>
  <si>
    <t xml:space="preserve">PRODUCTION ASSEMBLE</t>
  </si>
  <si>
    <t xml:space="preserve">焊晶体治具</t>
  </si>
  <si>
    <t xml:space="preserve">TECHSEN ELECTRONICS(SHENZHEN)CO.,LTD</t>
  </si>
  <si>
    <t xml:space="preserve">LT5GEO</t>
  </si>
  <si>
    <t xml:space="preserve">LT5GEO 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</si>
  <si>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|LT5GEO</t>
    </r>
    <r>
      <rPr>
        <sz val="10"/>
        <color rgb="FF000000"/>
        <rFont val="宋体"/>
        <family val="0"/>
        <charset val="134"/>
      </rPr>
      <t xml:space="preserve">型</t>
    </r>
  </si>
  <si>
    <t xml:space="preserve">电木</t>
  </si>
  <si>
    <t xml:space="preserve">BAKELITE</t>
  </si>
  <si>
    <t xml:space="preserve">N1</t>
  </si>
  <si>
    <t xml:space="preserve">49x34x31</t>
  </si>
  <si>
    <t xml:space="preserve">20x15x0.5</t>
  </si>
  <si>
    <t xml:space="preserve">WASHING PLATE FIXTURE</t>
  </si>
  <si>
    <t xml:space="preserve">Đồ gá rửa bo mạch - vệ sinh bo mạch sau khi hàn - Nhựa phíp</t>
  </si>
  <si>
    <t xml:space="preserve">洗板治具</t>
  </si>
  <si>
    <t xml:space="preserve">LT5GEO F02</t>
  </si>
  <si>
    <t xml:space="preserve">16x10x0.5</t>
  </si>
  <si>
    <t xml:space="preserve">COATING INSULATING OIL FIXTURE</t>
  </si>
  <si>
    <t xml:space="preserve">Đồ gá phủ dầu cách điện - bôi dầu cách điện lên bảng mạch mạch - Nhựa phíp</t>
  </si>
  <si>
    <t xml:space="preserve">打绝缘油治具</t>
  </si>
  <si>
    <t xml:space="preserve">LT5GEO F03</t>
  </si>
  <si>
    <t xml:space="preserve">35x22x0.5</t>
  </si>
  <si>
    <t xml:space="preserve">WELDING SOCKET FIXTURE</t>
  </si>
  <si>
    <t xml:space="preserve">Đồ gá hàn jack cắm - hàn jack cắm vào bo mạch - Nhựa phíp</t>
  </si>
  <si>
    <t xml:space="preserve">焊插座治具</t>
  </si>
  <si>
    <t xml:space="preserve">LT5GEO F04</t>
  </si>
  <si>
    <t xml:space="preserve">18x11x0.5</t>
  </si>
  <si>
    <t xml:space="preserve">WELD THE BATTERY FIXTURE</t>
  </si>
  <si>
    <t xml:space="preserve">Đồ gá hàn pin - hàn dây pin vào bo mạch - Nhựa phíp</t>
  </si>
  <si>
    <t xml:space="preserve">焊电池治具</t>
  </si>
  <si>
    <t xml:space="preserve">LT5GEO F05</t>
  </si>
  <si>
    <t xml:space="preserve">13x8x1</t>
  </si>
  <si>
    <t xml:space="preserve">PCBA FIXTURE</t>
  </si>
  <si>
    <t xml:space="preserve">Đồ gá vặn PCBA - cố định bo mạch để vặn vít - Nhựa phíp</t>
  </si>
  <si>
    <t xml:space="preserve">打PCBA治具</t>
  </si>
  <si>
    <t xml:space="preserve">LT5GEO F06</t>
  </si>
  <si>
    <t xml:space="preserve">14x11x1</t>
  </si>
  <si>
    <t xml:space="preserve">DRILL THE FINISHED SCREW FIXTURE</t>
  </si>
  <si>
    <t xml:space="preserve">Đồ gá vặn vít thành phẩm - vặn vít hoàn thiện sản phẩm - Nhựa phíp</t>
  </si>
  <si>
    <t xml:space="preserve">打成品螺丝治具</t>
  </si>
  <si>
    <t xml:space="preserve">LT5GEO F07</t>
  </si>
  <si>
    <t xml:space="preserve">PRESSED DOUGH SHELL FIXTURE</t>
  </si>
  <si>
    <t xml:space="preserve">Đồ gá ép vỏ mặt - ép chặt vỏ mặt vào thân sản phẩm - Nhựa phíp</t>
  </si>
  <si>
    <t xml:space="preserve">啤压面壳治具</t>
  </si>
  <si>
    <t xml:space="preserve">LT5GEO F08</t>
  </si>
  <si>
    <t xml:space="preserve">14x11x8</t>
  </si>
  <si>
    <t xml:space="preserve">SOLDER CAPACITOR FIXTURES</t>
  </si>
  <si>
    <t xml:space="preserve">Đồ gá hàn tụ điện - hàn tụ điện vào bo mạch - Nhựa phíp</t>
  </si>
  <si>
    <t xml:space="preserve">焊电容治具</t>
  </si>
  <si>
    <t xml:space="preserve">UHADO-16 BT</t>
  </si>
  <si>
    <t xml:space="preserve">UHADO 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</si>
  <si>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|UHADO-16 BT</t>
    </r>
    <r>
      <rPr>
        <sz val="10"/>
        <color rgb="FF000000"/>
        <rFont val="宋体"/>
        <family val="0"/>
        <charset val="134"/>
      </rPr>
      <t xml:space="preserve">型</t>
    </r>
  </si>
  <si>
    <t xml:space="preserve">18x14x11</t>
  </si>
  <si>
    <t xml:space="preserve">PROCESS CAPACITOR FIXTURES</t>
  </si>
  <si>
    <t xml:space="preserve">Đồ gá gia công tụ điện - uốn hoặc cắt chân tụ điện - Sắt</t>
  </si>
  <si>
    <t xml:space="preserve">加工电容治具</t>
  </si>
  <si>
    <t xml:space="preserve">UHADO F02</t>
  </si>
  <si>
    <t xml:space="preserve">铁</t>
  </si>
  <si>
    <t xml:space="preserve">IRON</t>
  </si>
  <si>
    <t xml:space="preserve">18x7x16</t>
  </si>
  <si>
    <t xml:space="preserve">Đồ gá hàn pin (cho UHADO-16 BT) - hàn dây pin - Nhựa phíp</t>
  </si>
  <si>
    <t xml:space="preserve">UHADO F03</t>
  </si>
  <si>
    <t xml:space="preserve">30x15x5</t>
  </si>
  <si>
    <t xml:space="preserve">FINISHED PRODUCT SCREWDRIVER FIXTURE</t>
  </si>
  <si>
    <t xml:space="preserve">Đồ gá vặn vít thành phẩm (cho UHADO-16 BT) - vặn vít hoàn thiện - Nhựa phíp</t>
  </si>
  <si>
    <t xml:space="preserve">成品打螺丝治具</t>
  </si>
  <si>
    <t xml:space="preserve">UHADO F04</t>
  </si>
  <si>
    <t xml:space="preserve">13x10x0.5</t>
  </si>
  <si>
    <t xml:space="preserve">BEER POLICY FIXTURE</t>
  </si>
  <si>
    <t xml:space="preserve">Đồ gá ép chân cắm (beer policy) - ép chân cắm (pin) vào đế - Nhựa phíp</t>
  </si>
  <si>
    <t xml:space="preserve">啤方针治具</t>
  </si>
  <si>
    <t xml:space="preserve">UHADO F05</t>
  </si>
  <si>
    <t xml:space="preserve">30x15x3</t>
  </si>
  <si>
    <t xml:space="preserve">FIXED TIC-LT1/USB FIXTURE</t>
  </si>
  <si>
    <t xml:space="preserve">Đồ gá cố định TIC-LT1/USB - giữ cố định linh kiện TIC hoặc cổng USB khi xử lý - Nhựa phíp</t>
  </si>
  <si>
    <t xml:space="preserve">固定TIC-LT1/USB治具</t>
  </si>
  <si>
    <t xml:space="preserve">TIC20/ISOTAG</t>
  </si>
  <si>
    <t xml:space="preserve">TIC F01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</si>
  <si>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|TIC20/ISOTAG</t>
    </r>
    <r>
      <rPr>
        <sz val="10"/>
        <color rgb="FF000000"/>
        <rFont val="宋体"/>
        <family val="0"/>
        <charset val="134"/>
      </rPr>
      <t xml:space="preserve">型</t>
    </r>
  </si>
  <si>
    <t xml:space="preserve">18x11x5</t>
  </si>
  <si>
    <t xml:space="preserve">SMT PRINTING NET</t>
  </si>
  <si>
    <t xml:space="preserve">Lưới in SMT (EV-16L4) - in kem hàn lên bo mạch trong sản xuất SMT - Thép + Nhôm</t>
  </si>
  <si>
    <t xml:space="preserve">SMT</t>
  </si>
  <si>
    <t xml:space="preserve">SMT印刷网</t>
  </si>
  <si>
    <t xml:space="preserve">SHENZHEN CHANGKE EXCELLENCE TECHNOLOGY CO., LTD</t>
  </si>
  <si>
    <t xml:space="preserve">EV-16L4</t>
  </si>
  <si>
    <t xml:space="preserve">100-25028-01-00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</si>
  <si>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印刷锡膏用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铝框</t>
    </r>
    <r>
      <rPr>
        <sz val="10"/>
        <color rgb="FF000000"/>
        <rFont val="Arial"/>
        <family val="0"/>
        <charset val="134"/>
      </rPr>
      <t xml:space="preserve">;</t>
    </r>
    <r>
      <rPr>
        <sz val="10"/>
        <color rgb="FF000000"/>
        <rFont val="宋体"/>
        <family val="0"/>
        <charset val="134"/>
      </rPr>
      <t xml:space="preserve">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腐蚀</t>
    </r>
    <r>
      <rPr>
        <sz val="10"/>
        <color rgb="FF000000"/>
        <rFont val="Arial"/>
        <family val="0"/>
        <charset val="134"/>
      </rPr>
      <t xml:space="preserve">+</t>
    </r>
    <r>
      <rPr>
        <sz val="10"/>
        <color rgb="FF000000"/>
        <rFont val="宋体"/>
        <family val="0"/>
        <charset val="134"/>
      </rPr>
      <t xml:space="preserve">切割</t>
    </r>
    <r>
      <rPr>
        <sz val="10"/>
        <color rgb="FF000000"/>
        <rFont val="Arial"/>
        <family val="0"/>
        <charset val="134"/>
      </rPr>
      <t xml:space="preserve">|55*65*2.5CM</t>
    </r>
  </si>
  <si>
    <t xml:space="preserve">钢/铝</t>
  </si>
  <si>
    <t xml:space="preserve">STEEL+AL</t>
  </si>
  <si>
    <t xml:space="preserve">2026.04.02</t>
  </si>
  <si>
    <t xml:space="preserve">N2</t>
  </si>
  <si>
    <t xml:space="preserve">57*67*5</t>
  </si>
  <si>
    <t xml:space="preserve">55*65*3</t>
  </si>
  <si>
    <t xml:space="preserve">GLUE NAIL MACHINE</t>
  </si>
  <si>
    <t xml:space="preserve">Máy đóng ghim đinh (glue nail machine) - đóng đinh nhựa (glue nail) cố định dây cáp và sản phẩm vào thẻ giấy để vận chuyển và trưng bày - Nhôm + Thép</t>
  </si>
  <si>
    <t xml:space="preserve">PACK THE CABLE TIE HOST</t>
  </si>
  <si>
    <t xml:space="preserve">胶钉机</t>
  </si>
  <si>
    <t xml:space="preserve">AVERY DENNISON (GUANGZHOU) CONVERTED PRODUCTS CO.,LTD.</t>
  </si>
  <si>
    <t xml:space="preserve">11601-K3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</si>
  <si>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将弹性胶钉固定于产品与纸卡，实现运输保护和展示</t>
    </r>
    <r>
      <rPr>
        <sz val="10"/>
        <color rgb="FF000000"/>
        <rFont val="Arial"/>
        <family val="0"/>
        <charset val="134"/>
      </rPr>
      <t xml:space="preserve">|AVERY DENNISO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|11601-K3</t>
    </r>
    <r>
      <rPr>
        <sz val="10"/>
        <color rgb="FF000000"/>
        <rFont val="宋体"/>
        <family val="0"/>
        <charset val="134"/>
      </rPr>
      <t xml:space="preserve">型</t>
    </r>
  </si>
  <si>
    <t xml:space="preserve">AL+STEEL</t>
  </si>
  <si>
    <t xml:space="preserve">2026.4.9</t>
  </si>
  <si>
    <t xml:space="preserve">N3-1/3
N3-2/3
N3-3/3
N4-1/3
N4-2/3
N4-3/3</t>
  </si>
  <si>
    <r>
      <rPr>
        <sz val="10"/>
        <rFont val="宋体"/>
        <family val="0"/>
        <charset val="134"/>
      </rPr>
      <t xml:space="preserve">主机</t>
    </r>
    <r>
      <rPr>
        <sz val="10"/>
        <rFont val="Arial"/>
        <family val="0"/>
        <charset val="134"/>
      </rPr>
      <t xml:space="preserve">61*38*26*2
</t>
    </r>
    <r>
      <rPr>
        <sz val="10"/>
        <rFont val="宋体"/>
        <family val="0"/>
        <charset val="134"/>
      </rPr>
      <t xml:space="preserve">支架</t>
    </r>
    <r>
      <rPr>
        <sz val="10"/>
        <rFont val="Arial"/>
        <family val="0"/>
        <charset val="134"/>
      </rPr>
      <t xml:space="preserve">77*47*18*2
</t>
    </r>
    <r>
      <rPr>
        <sz val="10"/>
        <rFont val="宋体"/>
        <family val="0"/>
        <charset val="134"/>
      </rPr>
      <t xml:space="preserve">底座</t>
    </r>
    <r>
      <rPr>
        <sz val="10"/>
        <rFont val="Arial"/>
        <family val="0"/>
        <charset val="134"/>
      </rPr>
      <t xml:space="preserve">76*55*7*2</t>
    </r>
  </si>
  <si>
    <r>
      <rPr>
        <sz val="10"/>
        <rFont val="宋体"/>
        <family val="0"/>
        <charset val="134"/>
      </rPr>
      <t xml:space="preserve">主机</t>
    </r>
    <r>
      <rPr>
        <sz val="10"/>
        <rFont val="Arial"/>
        <family val="0"/>
        <charset val="134"/>
      </rPr>
      <t xml:space="preserve">32*20*50*2
</t>
    </r>
    <r>
      <rPr>
        <sz val="10"/>
        <rFont val="宋体"/>
        <family val="0"/>
        <charset val="134"/>
      </rPr>
      <t xml:space="preserve">支架</t>
    </r>
    <r>
      <rPr>
        <sz val="10"/>
        <rFont val="Arial"/>
        <family val="0"/>
        <charset val="134"/>
      </rPr>
      <t xml:space="preserve">40*20*70*2
</t>
    </r>
    <r>
      <rPr>
        <sz val="10"/>
        <rFont val="宋体"/>
        <family val="0"/>
        <charset val="134"/>
      </rPr>
      <t xml:space="preserve">底座</t>
    </r>
    <r>
      <rPr>
        <sz val="10"/>
        <rFont val="Arial"/>
        <family val="0"/>
        <charset val="134"/>
      </rPr>
      <t xml:space="preserve">50*70*4*2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</si>
</sst>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8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0"/>
      <name val="Arial"/>
      <family val="2"/>
    </font>
    <font>
      <sz val="9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9.png"/><Relationship Id="rId11" Type="http://schemas.openxmlformats.org/officeDocument/2006/relationships/image" Target="../media/image9.png"/><Relationship Id="rId12" Type="http://schemas.openxmlformats.org/officeDocument/2006/relationships/image" Target="../media/image10.png"/><Relationship Id="rId13" Type="http://schemas.openxmlformats.org/officeDocument/2006/relationships/image" Target="../media/image11.png"/><Relationship Id="rId14" Type="http://schemas.openxmlformats.org/officeDocument/2006/relationships/image" Target="../media/image12.png"/><Relationship Id="rId15" Type="http://schemas.openxmlformats.org/officeDocument/2006/relationships/image" Target="../media/image13.png"/><Relationship Id="rId16" Type="http://schemas.openxmlformats.org/officeDocument/2006/relationships/image" Target="../media/image14.png"/><Relationship Id="rId17" Type="http://schemas.openxmlformats.org/officeDocument/2006/relationships/image" Target="../media/image15.png"/><Relationship Id="rId18" Type="http://schemas.openxmlformats.org/officeDocument/2006/relationships/image" Target="../media/image16.png"/><Relationship Id="rId19" Type="http://schemas.openxmlformats.org/officeDocument/2006/relationships/image" Target="../media/image17.png"/><Relationship Id="rId20" Type="http://schemas.openxmlformats.org/officeDocument/2006/relationships/image" Target="../media/image18.png"/><Relationship Id="rId21" Type="http://schemas.openxmlformats.org/officeDocument/2006/relationships/image" Target="../media/image19.png"/><Relationship Id="rId22" Type="http://schemas.openxmlformats.org/officeDocument/2006/relationships/image" Target="../media/image20.png"/><Relationship Id="rId23" Type="http://schemas.openxmlformats.org/officeDocument/2006/relationships/image" Target="../media/image21.png"/><Relationship Id="rId24" Type="http://schemas.openxmlformats.org/officeDocument/2006/relationships/image" Target="../media/image22.png"/><Relationship Id="rId25" Type="http://schemas.openxmlformats.org/officeDocument/2006/relationships/image" Target="../media/image23.png"/><Relationship Id="rId26" Type="http://schemas.openxmlformats.org/officeDocument/2006/relationships/image" Target="../media/image24.png"/><Relationship Id="rId27" Type="http://schemas.openxmlformats.org/officeDocument/2006/relationships/image" Target="../media/image25.png"/><Relationship Id="rId28" Type="http://schemas.openxmlformats.org/officeDocument/2006/relationships/image" Target="../media/image26.png"/><Relationship Id="rId29" Type="http://schemas.openxmlformats.org/officeDocument/2006/relationships/image" Target="../media/image27.png"/><Relationship Id="rId30" Type="http://schemas.openxmlformats.org/officeDocument/2006/relationships/image" Target="../media/image28.png"/><Relationship Id="rId31" Type="http://schemas.openxmlformats.org/officeDocument/2006/relationships/image" Target="../media/image29.png"/><Relationship Id="rId32" Type="http://schemas.openxmlformats.org/officeDocument/2006/relationships/image" Target="../media/image30.png"/><Relationship Id="rId33" Type="http://schemas.openxmlformats.org/officeDocument/2006/relationships/image" Target="../media/image31.png"/><Relationship Id="rId34" Type="http://schemas.openxmlformats.org/officeDocument/2006/relationships/image" Target="../media/image32.png"/><Relationship Id="rId35" Type="http://schemas.openxmlformats.org/officeDocument/2006/relationships/image" Target="../media/image33.png"/><Relationship Id="rId36" Type="http://schemas.openxmlformats.org/officeDocument/2006/relationships/image" Target="../media/image34.png"/><Relationship Id="rId37" Type="http://schemas.openxmlformats.org/officeDocument/2006/relationships/image" Target="../media/image35.png"/><Relationship Id="rId38" Type="http://schemas.openxmlformats.org/officeDocument/2006/relationships/image" Target="../media/image36.png"/><Relationship Id="rId39" Type="http://schemas.openxmlformats.org/officeDocument/2006/relationships/image" Target="../media/image37.png"/><Relationship Id="rId40" Type="http://schemas.openxmlformats.org/officeDocument/2006/relationships/image" Target="../media/image38.png"/><Relationship Id="rId41" Type="http://schemas.openxmlformats.org/officeDocument/2006/relationships/image" Target="../media/image39.jpeg"/><Relationship Id="rId42" Type="http://schemas.openxmlformats.org/officeDocument/2006/relationships/image" Target="../media/image40.png"/><Relationship Id="rId43" Type="http://schemas.openxmlformats.org/officeDocument/2006/relationships/image" Target="../media/image41.png"/><Relationship Id="rId44" Type="http://schemas.openxmlformats.org/officeDocument/2006/relationships/image" Target="../media/image42.jpeg"/><Relationship Id="rId45" Type="http://schemas.openxmlformats.org/officeDocument/2006/relationships/image" Target="../media/image43.png"/><Relationship Id="rId46" Type="http://schemas.openxmlformats.org/officeDocument/2006/relationships/image" Target="../media/image44.jpeg"/><Relationship Id="rId47" Type="http://schemas.openxmlformats.org/officeDocument/2006/relationships/image" Target="../media/image45.png"/><Relationship Id="rId48" Type="http://schemas.openxmlformats.org/officeDocument/2006/relationships/image" Target="../media/image46.jpeg"/><Relationship Id="rId49" Type="http://schemas.openxmlformats.org/officeDocument/2006/relationships/image" Target="../media/image47.png"/><Relationship Id="rId50" Type="http://schemas.openxmlformats.org/officeDocument/2006/relationships/image" Target="../media/image48.jpeg"/><Relationship Id="rId51" Type="http://schemas.openxmlformats.org/officeDocument/2006/relationships/image" Target="../media/image49.png"/><Relationship Id="rId52" Type="http://schemas.openxmlformats.org/officeDocument/2006/relationships/image" Target="../media/image50.jpeg"/><Relationship Id="rId53" Type="http://schemas.openxmlformats.org/officeDocument/2006/relationships/image" Target="../media/image51.png"/><Relationship Id="rId54" Type="http://schemas.openxmlformats.org/officeDocument/2006/relationships/image" Target="../media/image52.jpeg"/><Relationship Id="rId55" Type="http://schemas.openxmlformats.org/officeDocument/2006/relationships/image" Target="../media/image53.png"/><Relationship Id="rId56" Type="http://schemas.openxmlformats.org/officeDocument/2006/relationships/image" Target="../media/image54.jpeg"/><Relationship Id="rId57" Type="http://schemas.openxmlformats.org/officeDocument/2006/relationships/image" Target="../media/image55.jpeg"/><Relationship Id="rId58" Type="http://schemas.openxmlformats.org/officeDocument/2006/relationships/image" Target="../media/image56.jpeg"/><Relationship Id="rId59" Type="http://schemas.openxmlformats.org/officeDocument/2006/relationships/image" Target="../media/image57.jpeg"/><Relationship Id="rId60" Type="http://schemas.openxmlformats.org/officeDocument/2006/relationships/image" Target="../media/image58.png"/><Relationship Id="rId61" Type="http://schemas.openxmlformats.org/officeDocument/2006/relationships/image" Target="../media/image59.png"/><Relationship Id="rId62" Type="http://schemas.openxmlformats.org/officeDocument/2006/relationships/image" Target="../media/image60.png"/><Relationship Id="rId63" Type="http://schemas.openxmlformats.org/officeDocument/2006/relationships/image" Target="../media/image61.png"/><Relationship Id="rId64" Type="http://schemas.openxmlformats.org/officeDocument/2006/relationships/image" Target="../media/image62.jpeg"/><Relationship Id="rId65" Type="http://schemas.openxmlformats.org/officeDocument/2006/relationships/image" Target="../media/image63.png"/><Relationship Id="rId66" Type="http://schemas.openxmlformats.org/officeDocument/2006/relationships/image" Target="../media/image64.jpeg"/><Relationship Id="rId67" Type="http://schemas.openxmlformats.org/officeDocument/2006/relationships/image" Target="../media/image65.jpeg"/><Relationship Id="rId68" Type="http://schemas.openxmlformats.org/officeDocument/2006/relationships/image" Target="../media/image66.png"/><Relationship Id="rId69" Type="http://schemas.openxmlformats.org/officeDocument/2006/relationships/image" Target="../media/image67.png"/><Relationship Id="rId70" Type="http://schemas.openxmlformats.org/officeDocument/2006/relationships/image" Target="../media/image68.png"/><Relationship Id="rId71" Type="http://schemas.openxmlformats.org/officeDocument/2006/relationships/image" Target="../media/image69.jpeg"/><Relationship Id="rId72" Type="http://schemas.openxmlformats.org/officeDocument/2006/relationships/image" Target="../media/image70.jpeg"/><Relationship Id="rId73" Type="http://schemas.openxmlformats.org/officeDocument/2006/relationships/image" Target="../media/image71.jpeg"/><Relationship Id="rId74" Type="http://schemas.openxmlformats.org/officeDocument/2006/relationships/image" Target="../media/image7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0</xdr:colOff>
      <xdr:row>1</xdr:row>
      <xdr:rowOff>0</xdr:rowOff>
    </xdr:from>
    <xdr:to>
      <xdr:col>19</xdr:col>
      <xdr:colOff>996120</xdr:colOff>
      <xdr:row>1</xdr:row>
      <xdr:rowOff>363960</xdr:rowOff>
    </xdr:to>
    <xdr:pic>
      <xdr:nvPicPr>
        <xdr:cNvPr id="0" name="图片 6" descr=""/>
        <xdr:cNvPicPr/>
      </xdr:nvPicPr>
      <xdr:blipFill>
        <a:blip r:embed="rId1"/>
        <a:stretch/>
      </xdr:blipFill>
      <xdr:spPr>
        <a:xfrm>
          <a:off x="11360880" y="581040"/>
          <a:ext cx="996120" cy="363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19</xdr:col>
      <xdr:colOff>361800</xdr:colOff>
      <xdr:row>2</xdr:row>
      <xdr:rowOff>533160</xdr:rowOff>
    </xdr:to>
    <xdr:pic>
      <xdr:nvPicPr>
        <xdr:cNvPr id="1" name="图片 12" descr=""/>
        <xdr:cNvPicPr/>
      </xdr:nvPicPr>
      <xdr:blipFill>
        <a:blip r:embed="rId2"/>
        <a:stretch/>
      </xdr:blipFill>
      <xdr:spPr>
        <a:xfrm>
          <a:off x="11360880" y="1114560"/>
          <a:ext cx="3618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326880</xdr:colOff>
      <xdr:row>3</xdr:row>
      <xdr:rowOff>533520</xdr:rowOff>
    </xdr:to>
    <xdr:pic>
      <xdr:nvPicPr>
        <xdr:cNvPr id="2" name="图片 14" descr=""/>
        <xdr:cNvPicPr/>
      </xdr:nvPicPr>
      <xdr:blipFill>
        <a:blip r:embed="rId3"/>
        <a:stretch/>
      </xdr:blipFill>
      <xdr:spPr>
        <a:xfrm>
          <a:off x="11360880" y="1647720"/>
          <a:ext cx="3268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19</xdr:col>
      <xdr:colOff>572400</xdr:colOff>
      <xdr:row>4</xdr:row>
      <xdr:rowOff>533520</xdr:rowOff>
    </xdr:to>
    <xdr:pic>
      <xdr:nvPicPr>
        <xdr:cNvPr id="3" name="图片 17" descr=""/>
        <xdr:cNvPicPr/>
      </xdr:nvPicPr>
      <xdr:blipFill>
        <a:blip r:embed="rId4"/>
        <a:stretch/>
      </xdr:blipFill>
      <xdr:spPr>
        <a:xfrm>
          <a:off x="11360880" y="2181240"/>
          <a:ext cx="572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540720</xdr:colOff>
      <xdr:row>5</xdr:row>
      <xdr:rowOff>533160</xdr:rowOff>
    </xdr:to>
    <xdr:pic>
      <xdr:nvPicPr>
        <xdr:cNvPr id="4" name="图片 31" descr=""/>
        <xdr:cNvPicPr/>
      </xdr:nvPicPr>
      <xdr:blipFill>
        <a:blip r:embed="rId5"/>
        <a:stretch/>
      </xdr:blipFill>
      <xdr:spPr>
        <a:xfrm>
          <a:off x="11360880" y="2714760"/>
          <a:ext cx="5407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434520</xdr:colOff>
      <xdr:row>6</xdr:row>
      <xdr:rowOff>533520</xdr:rowOff>
    </xdr:to>
    <xdr:pic>
      <xdr:nvPicPr>
        <xdr:cNvPr id="5" name="图片 125" descr=""/>
        <xdr:cNvPicPr/>
      </xdr:nvPicPr>
      <xdr:blipFill>
        <a:blip r:embed="rId6"/>
        <a:stretch/>
      </xdr:blipFill>
      <xdr:spPr>
        <a:xfrm>
          <a:off x="11360880" y="3247920"/>
          <a:ext cx="4345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996120</xdr:colOff>
      <xdr:row>7</xdr:row>
      <xdr:rowOff>334080</xdr:rowOff>
    </xdr:to>
    <xdr:pic>
      <xdr:nvPicPr>
        <xdr:cNvPr id="6" name="图片 131" descr=""/>
        <xdr:cNvPicPr/>
      </xdr:nvPicPr>
      <xdr:blipFill>
        <a:blip r:embed="rId7"/>
        <a:stretch/>
      </xdr:blipFill>
      <xdr:spPr>
        <a:xfrm>
          <a:off x="11360880" y="3781440"/>
          <a:ext cx="996120" cy="334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348840</xdr:colOff>
      <xdr:row>8</xdr:row>
      <xdr:rowOff>533160</xdr:rowOff>
    </xdr:to>
    <xdr:pic>
      <xdr:nvPicPr>
        <xdr:cNvPr id="7" name="图片 135" descr=""/>
        <xdr:cNvPicPr/>
      </xdr:nvPicPr>
      <xdr:blipFill>
        <a:blip r:embed="rId8"/>
        <a:stretch/>
      </xdr:blipFill>
      <xdr:spPr>
        <a:xfrm>
          <a:off x="11360880" y="4314960"/>
          <a:ext cx="3488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996120</xdr:colOff>
      <xdr:row>9</xdr:row>
      <xdr:rowOff>165960</xdr:rowOff>
    </xdr:to>
    <xdr:pic>
      <xdr:nvPicPr>
        <xdr:cNvPr id="8" name="图片 137" descr=""/>
        <xdr:cNvPicPr/>
      </xdr:nvPicPr>
      <xdr:blipFill>
        <a:blip r:embed="rId9"/>
        <a:stretch/>
      </xdr:blipFill>
      <xdr:spPr>
        <a:xfrm>
          <a:off x="11360880" y="4848120"/>
          <a:ext cx="996120" cy="165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996120</xdr:colOff>
      <xdr:row>10</xdr:row>
      <xdr:rowOff>165960</xdr:rowOff>
    </xdr:to>
    <xdr:pic>
      <xdr:nvPicPr>
        <xdr:cNvPr id="9" name="图片 138" descr=""/>
        <xdr:cNvPicPr/>
      </xdr:nvPicPr>
      <xdr:blipFill>
        <a:blip r:embed="rId10"/>
        <a:stretch/>
      </xdr:blipFill>
      <xdr:spPr>
        <a:xfrm>
          <a:off x="11360880" y="5381640"/>
          <a:ext cx="996120" cy="165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996120</xdr:colOff>
      <xdr:row>11</xdr:row>
      <xdr:rowOff>165960</xdr:rowOff>
    </xdr:to>
    <xdr:pic>
      <xdr:nvPicPr>
        <xdr:cNvPr id="10" name="图片 139" descr=""/>
        <xdr:cNvPicPr/>
      </xdr:nvPicPr>
      <xdr:blipFill>
        <a:blip r:embed="rId11"/>
        <a:stretch/>
      </xdr:blipFill>
      <xdr:spPr>
        <a:xfrm>
          <a:off x="11360880" y="5915160"/>
          <a:ext cx="996120" cy="165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996120</xdr:colOff>
      <xdr:row>12</xdr:row>
      <xdr:rowOff>253800</xdr:rowOff>
    </xdr:to>
    <xdr:pic>
      <xdr:nvPicPr>
        <xdr:cNvPr id="11" name="图片 140" descr=""/>
        <xdr:cNvPicPr/>
      </xdr:nvPicPr>
      <xdr:blipFill>
        <a:blip r:embed="rId12"/>
        <a:stretch/>
      </xdr:blipFill>
      <xdr:spPr>
        <a:xfrm>
          <a:off x="11360880" y="6448320"/>
          <a:ext cx="996120" cy="2538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381600</xdr:colOff>
      <xdr:row>13</xdr:row>
      <xdr:rowOff>533520</xdr:rowOff>
    </xdr:to>
    <xdr:pic>
      <xdr:nvPicPr>
        <xdr:cNvPr id="12" name="图片 141" descr=""/>
        <xdr:cNvPicPr/>
      </xdr:nvPicPr>
      <xdr:blipFill>
        <a:blip r:embed="rId13"/>
        <a:stretch/>
      </xdr:blipFill>
      <xdr:spPr>
        <a:xfrm>
          <a:off x="11360880" y="6981840"/>
          <a:ext cx="381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14</xdr:row>
      <xdr:rowOff>0</xdr:rowOff>
    </xdr:from>
    <xdr:to>
      <xdr:col>19</xdr:col>
      <xdr:colOff>636480</xdr:colOff>
      <xdr:row>14</xdr:row>
      <xdr:rowOff>533160</xdr:rowOff>
    </xdr:to>
    <xdr:pic>
      <xdr:nvPicPr>
        <xdr:cNvPr id="13" name="图片 143" descr=""/>
        <xdr:cNvPicPr/>
      </xdr:nvPicPr>
      <xdr:blipFill>
        <a:blip r:embed="rId14"/>
        <a:stretch/>
      </xdr:blipFill>
      <xdr:spPr>
        <a:xfrm>
          <a:off x="11360880" y="7515360"/>
          <a:ext cx="6364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364680</xdr:colOff>
      <xdr:row>15</xdr:row>
      <xdr:rowOff>533520</xdr:rowOff>
    </xdr:to>
    <xdr:pic>
      <xdr:nvPicPr>
        <xdr:cNvPr id="14" name="图片 145" descr=""/>
        <xdr:cNvPicPr/>
      </xdr:nvPicPr>
      <xdr:blipFill>
        <a:blip r:embed="rId15"/>
        <a:stretch/>
      </xdr:blipFill>
      <xdr:spPr>
        <a:xfrm>
          <a:off x="11360880" y="8048520"/>
          <a:ext cx="364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1239480</xdr:colOff>
      <xdr:row>1</xdr:row>
      <xdr:rowOff>533520</xdr:rowOff>
    </xdr:to>
    <xdr:pic>
      <xdr:nvPicPr>
        <xdr:cNvPr id="15" name="图片 1" descr=""/>
        <xdr:cNvPicPr/>
      </xdr:nvPicPr>
      <xdr:blipFill>
        <a:blip r:embed="rId16"/>
        <a:stretch/>
      </xdr:blipFill>
      <xdr:spPr>
        <a:xfrm>
          <a:off x="12357000" y="581040"/>
          <a:ext cx="1239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1274760</xdr:colOff>
      <xdr:row>2</xdr:row>
      <xdr:rowOff>533160</xdr:rowOff>
    </xdr:to>
    <xdr:pic>
      <xdr:nvPicPr>
        <xdr:cNvPr id="16" name="图片 2" descr=""/>
        <xdr:cNvPicPr/>
      </xdr:nvPicPr>
      <xdr:blipFill>
        <a:blip r:embed="rId17"/>
        <a:stretch/>
      </xdr:blipFill>
      <xdr:spPr>
        <a:xfrm>
          <a:off x="12357000" y="1114560"/>
          <a:ext cx="12747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1283040</xdr:colOff>
      <xdr:row>3</xdr:row>
      <xdr:rowOff>533520</xdr:rowOff>
    </xdr:to>
    <xdr:pic>
      <xdr:nvPicPr>
        <xdr:cNvPr id="17" name="图片 3" descr=""/>
        <xdr:cNvPicPr/>
      </xdr:nvPicPr>
      <xdr:blipFill>
        <a:blip r:embed="rId18"/>
        <a:stretch/>
      </xdr:blipFill>
      <xdr:spPr>
        <a:xfrm>
          <a:off x="12357000" y="1647720"/>
          <a:ext cx="12830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1238400</xdr:colOff>
      <xdr:row>4</xdr:row>
      <xdr:rowOff>533520</xdr:rowOff>
    </xdr:to>
    <xdr:pic>
      <xdr:nvPicPr>
        <xdr:cNvPr id="18" name="图片 4" descr=""/>
        <xdr:cNvPicPr/>
      </xdr:nvPicPr>
      <xdr:blipFill>
        <a:blip r:embed="rId19"/>
        <a:stretch/>
      </xdr:blipFill>
      <xdr:spPr>
        <a:xfrm>
          <a:off x="12357000" y="2181240"/>
          <a:ext cx="1238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1306440</xdr:colOff>
      <xdr:row>5</xdr:row>
      <xdr:rowOff>533160</xdr:rowOff>
    </xdr:to>
    <xdr:pic>
      <xdr:nvPicPr>
        <xdr:cNvPr id="19" name="图片 5" descr=""/>
        <xdr:cNvPicPr/>
      </xdr:nvPicPr>
      <xdr:blipFill>
        <a:blip r:embed="rId20"/>
        <a:stretch/>
      </xdr:blipFill>
      <xdr:spPr>
        <a:xfrm>
          <a:off x="12357000" y="2714760"/>
          <a:ext cx="13064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1227240</xdr:colOff>
      <xdr:row>6</xdr:row>
      <xdr:rowOff>533520</xdr:rowOff>
    </xdr:to>
    <xdr:pic>
      <xdr:nvPicPr>
        <xdr:cNvPr id="20" name="图片 7" descr=""/>
        <xdr:cNvPicPr/>
      </xdr:nvPicPr>
      <xdr:blipFill>
        <a:blip r:embed="rId21"/>
        <a:stretch/>
      </xdr:blipFill>
      <xdr:spPr>
        <a:xfrm>
          <a:off x="12357000" y="3247920"/>
          <a:ext cx="1227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1239840</xdr:colOff>
      <xdr:row>7</xdr:row>
      <xdr:rowOff>533520</xdr:rowOff>
    </xdr:to>
    <xdr:pic>
      <xdr:nvPicPr>
        <xdr:cNvPr id="21" name="图片 8" descr=""/>
        <xdr:cNvPicPr/>
      </xdr:nvPicPr>
      <xdr:blipFill>
        <a:blip r:embed="rId22"/>
        <a:stretch/>
      </xdr:blipFill>
      <xdr:spPr>
        <a:xfrm>
          <a:off x="12357000" y="3781440"/>
          <a:ext cx="1239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1215720</xdr:colOff>
      <xdr:row>9</xdr:row>
      <xdr:rowOff>533520</xdr:rowOff>
    </xdr:to>
    <xdr:pic>
      <xdr:nvPicPr>
        <xdr:cNvPr id="22" name="图片 10" descr=""/>
        <xdr:cNvPicPr/>
      </xdr:nvPicPr>
      <xdr:blipFill>
        <a:blip r:embed="rId23"/>
        <a:stretch/>
      </xdr:blipFill>
      <xdr:spPr>
        <a:xfrm>
          <a:off x="12357000" y="4848120"/>
          <a:ext cx="12157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1214640</xdr:colOff>
      <xdr:row>10</xdr:row>
      <xdr:rowOff>533520</xdr:rowOff>
    </xdr:to>
    <xdr:pic>
      <xdr:nvPicPr>
        <xdr:cNvPr id="23" name="图片 11" descr=""/>
        <xdr:cNvPicPr/>
      </xdr:nvPicPr>
      <xdr:blipFill>
        <a:blip r:embed="rId24"/>
        <a:stretch/>
      </xdr:blipFill>
      <xdr:spPr>
        <a:xfrm>
          <a:off x="12357000" y="5381640"/>
          <a:ext cx="12146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1256040</xdr:colOff>
      <xdr:row>11</xdr:row>
      <xdr:rowOff>533160</xdr:rowOff>
    </xdr:to>
    <xdr:pic>
      <xdr:nvPicPr>
        <xdr:cNvPr id="24" name="图片 13" descr=""/>
        <xdr:cNvPicPr/>
      </xdr:nvPicPr>
      <xdr:blipFill>
        <a:blip r:embed="rId25"/>
        <a:stretch/>
      </xdr:blipFill>
      <xdr:spPr>
        <a:xfrm>
          <a:off x="12357000" y="5915160"/>
          <a:ext cx="12560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1224720</xdr:colOff>
      <xdr:row>12</xdr:row>
      <xdr:rowOff>533520</xdr:rowOff>
    </xdr:to>
    <xdr:pic>
      <xdr:nvPicPr>
        <xdr:cNvPr id="25" name="图片 15" descr=""/>
        <xdr:cNvPicPr/>
      </xdr:nvPicPr>
      <xdr:blipFill>
        <a:blip r:embed="rId26"/>
        <a:stretch/>
      </xdr:blipFill>
      <xdr:spPr>
        <a:xfrm>
          <a:off x="12357000" y="6448320"/>
          <a:ext cx="12247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1253880</xdr:colOff>
      <xdr:row>16</xdr:row>
      <xdr:rowOff>533520</xdr:rowOff>
    </xdr:to>
    <xdr:pic>
      <xdr:nvPicPr>
        <xdr:cNvPr id="26" name="图片 18" descr=""/>
        <xdr:cNvPicPr/>
      </xdr:nvPicPr>
      <xdr:blipFill>
        <a:blip r:embed="rId27"/>
        <a:stretch/>
      </xdr:blipFill>
      <xdr:spPr>
        <a:xfrm>
          <a:off x="12357000" y="8582040"/>
          <a:ext cx="12538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799200</xdr:colOff>
      <xdr:row>16</xdr:row>
      <xdr:rowOff>533520</xdr:rowOff>
    </xdr:to>
    <xdr:pic>
      <xdr:nvPicPr>
        <xdr:cNvPr id="27" name="图片 19" descr=""/>
        <xdr:cNvPicPr/>
      </xdr:nvPicPr>
      <xdr:blipFill>
        <a:blip r:embed="rId28"/>
        <a:stretch/>
      </xdr:blipFill>
      <xdr:spPr>
        <a:xfrm>
          <a:off x="11360880" y="8582040"/>
          <a:ext cx="799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537480</xdr:colOff>
      <xdr:row>17</xdr:row>
      <xdr:rowOff>533160</xdr:rowOff>
    </xdr:to>
    <xdr:pic>
      <xdr:nvPicPr>
        <xdr:cNvPr id="28" name="图片 20" descr=""/>
        <xdr:cNvPicPr/>
      </xdr:nvPicPr>
      <xdr:blipFill>
        <a:blip r:embed="rId29"/>
        <a:stretch/>
      </xdr:blipFill>
      <xdr:spPr>
        <a:xfrm>
          <a:off x="11360880" y="9115560"/>
          <a:ext cx="5374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1228680</xdr:colOff>
      <xdr:row>17</xdr:row>
      <xdr:rowOff>533160</xdr:rowOff>
    </xdr:to>
    <xdr:pic>
      <xdr:nvPicPr>
        <xdr:cNvPr id="29" name="图片 21" descr=""/>
        <xdr:cNvPicPr/>
      </xdr:nvPicPr>
      <xdr:blipFill>
        <a:blip r:embed="rId30"/>
        <a:stretch/>
      </xdr:blipFill>
      <xdr:spPr>
        <a:xfrm>
          <a:off x="12357000" y="9115560"/>
          <a:ext cx="12286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1228680</xdr:colOff>
      <xdr:row>19</xdr:row>
      <xdr:rowOff>533520</xdr:rowOff>
    </xdr:to>
    <xdr:pic>
      <xdr:nvPicPr>
        <xdr:cNvPr id="30" name="图片 22" descr=""/>
        <xdr:cNvPicPr/>
      </xdr:nvPicPr>
      <xdr:blipFill>
        <a:blip r:embed="rId31"/>
        <a:stretch/>
      </xdr:blipFill>
      <xdr:spPr>
        <a:xfrm>
          <a:off x="12357000" y="10182240"/>
          <a:ext cx="1228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996120</xdr:colOff>
      <xdr:row>19</xdr:row>
      <xdr:rowOff>289440</xdr:rowOff>
    </xdr:to>
    <xdr:pic>
      <xdr:nvPicPr>
        <xdr:cNvPr id="31" name="图片 23" descr=""/>
        <xdr:cNvPicPr/>
      </xdr:nvPicPr>
      <xdr:blipFill>
        <a:blip r:embed="rId32"/>
        <a:stretch/>
      </xdr:blipFill>
      <xdr:spPr>
        <a:xfrm>
          <a:off x="11360880" y="10182240"/>
          <a:ext cx="996120" cy="289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360</xdr:colOff>
      <xdr:row>18</xdr:row>
      <xdr:rowOff>0</xdr:rowOff>
    </xdr:from>
    <xdr:to>
      <xdr:col>19</xdr:col>
      <xdr:colOff>996480</xdr:colOff>
      <xdr:row>18</xdr:row>
      <xdr:rowOff>292320</xdr:rowOff>
    </xdr:to>
    <xdr:pic>
      <xdr:nvPicPr>
        <xdr:cNvPr id="32" name="图片 24" descr=""/>
        <xdr:cNvPicPr/>
      </xdr:nvPicPr>
      <xdr:blipFill>
        <a:blip r:embed="rId33"/>
        <a:stretch/>
      </xdr:blipFill>
      <xdr:spPr>
        <a:xfrm rot="5400000">
          <a:off x="11712960" y="9296640"/>
          <a:ext cx="292320" cy="996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601560</xdr:colOff>
      <xdr:row>15</xdr:row>
      <xdr:rowOff>533520</xdr:rowOff>
    </xdr:to>
    <xdr:pic>
      <xdr:nvPicPr>
        <xdr:cNvPr id="33" name="图片 27" descr=""/>
        <xdr:cNvPicPr/>
      </xdr:nvPicPr>
      <xdr:blipFill>
        <a:blip r:embed="rId34"/>
        <a:stretch/>
      </xdr:blipFill>
      <xdr:spPr>
        <a:xfrm>
          <a:off x="12357000" y="8048520"/>
          <a:ext cx="601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20</xdr:col>
      <xdr:colOff>560520</xdr:colOff>
      <xdr:row>14</xdr:row>
      <xdr:rowOff>533160</xdr:rowOff>
    </xdr:to>
    <xdr:pic>
      <xdr:nvPicPr>
        <xdr:cNvPr id="34" name="图片 28" descr=""/>
        <xdr:cNvPicPr/>
      </xdr:nvPicPr>
      <xdr:blipFill>
        <a:blip r:embed="rId35"/>
        <a:stretch/>
      </xdr:blipFill>
      <xdr:spPr>
        <a:xfrm>
          <a:off x="12357000" y="7515360"/>
          <a:ext cx="5605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827640</xdr:colOff>
      <xdr:row>13</xdr:row>
      <xdr:rowOff>533520</xdr:rowOff>
    </xdr:to>
    <xdr:pic>
      <xdr:nvPicPr>
        <xdr:cNvPr id="35" name="图片 29" descr=""/>
        <xdr:cNvPicPr/>
      </xdr:nvPicPr>
      <xdr:blipFill>
        <a:blip r:embed="rId36"/>
        <a:stretch/>
      </xdr:blipFill>
      <xdr:spPr>
        <a:xfrm>
          <a:off x="12357000" y="6981840"/>
          <a:ext cx="8276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1232280</xdr:colOff>
      <xdr:row>8</xdr:row>
      <xdr:rowOff>533160</xdr:rowOff>
    </xdr:to>
    <xdr:pic>
      <xdr:nvPicPr>
        <xdr:cNvPr id="36" name="图片 30" descr=""/>
        <xdr:cNvPicPr/>
      </xdr:nvPicPr>
      <xdr:blipFill>
        <a:blip r:embed="rId37"/>
        <a:stretch/>
      </xdr:blipFill>
      <xdr:spPr>
        <a:xfrm>
          <a:off x="12357000" y="4314960"/>
          <a:ext cx="12322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1208160</xdr:colOff>
      <xdr:row>20</xdr:row>
      <xdr:rowOff>533160</xdr:rowOff>
    </xdr:to>
    <xdr:pic>
      <xdr:nvPicPr>
        <xdr:cNvPr id="37" name="图片 32" descr=""/>
        <xdr:cNvPicPr/>
      </xdr:nvPicPr>
      <xdr:blipFill>
        <a:blip r:embed="rId38"/>
        <a:stretch/>
      </xdr:blipFill>
      <xdr:spPr>
        <a:xfrm>
          <a:off x="12357000" y="10715760"/>
          <a:ext cx="12081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1264680</xdr:colOff>
      <xdr:row>18</xdr:row>
      <xdr:rowOff>533520</xdr:rowOff>
    </xdr:to>
    <xdr:pic>
      <xdr:nvPicPr>
        <xdr:cNvPr id="38" name="图片 33" descr=""/>
        <xdr:cNvPicPr/>
      </xdr:nvPicPr>
      <xdr:blipFill>
        <a:blip r:embed="rId39"/>
        <a:stretch/>
      </xdr:blipFill>
      <xdr:spPr>
        <a:xfrm>
          <a:off x="12357000" y="9648720"/>
          <a:ext cx="1264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487440</xdr:colOff>
      <xdr:row>20</xdr:row>
      <xdr:rowOff>533160</xdr:rowOff>
    </xdr:to>
    <xdr:pic>
      <xdr:nvPicPr>
        <xdr:cNvPr id="39" name="图片 34" descr=""/>
        <xdr:cNvPicPr/>
      </xdr:nvPicPr>
      <xdr:blipFill>
        <a:blip r:embed="rId40"/>
        <a:stretch/>
      </xdr:blipFill>
      <xdr:spPr>
        <a:xfrm>
          <a:off x="11360880" y="10715760"/>
          <a:ext cx="48744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817920</xdr:colOff>
      <xdr:row>21</xdr:row>
      <xdr:rowOff>533520</xdr:rowOff>
    </xdr:to>
    <xdr:pic>
      <xdr:nvPicPr>
        <xdr:cNvPr id="40" name="图片 25" descr="20260403_095503"/>
        <xdr:cNvPicPr/>
      </xdr:nvPicPr>
      <xdr:blipFill>
        <a:blip r:embed="rId41"/>
        <a:stretch/>
      </xdr:blipFill>
      <xdr:spPr>
        <a:xfrm>
          <a:off x="11360880" y="11248920"/>
          <a:ext cx="8179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861120</xdr:colOff>
      <xdr:row>21</xdr:row>
      <xdr:rowOff>533520</xdr:rowOff>
    </xdr:to>
    <xdr:pic>
      <xdr:nvPicPr>
        <xdr:cNvPr id="41" name="图片 35" descr=""/>
        <xdr:cNvPicPr/>
      </xdr:nvPicPr>
      <xdr:blipFill>
        <a:blip r:embed="rId42"/>
        <a:stretch/>
      </xdr:blipFill>
      <xdr:spPr>
        <a:xfrm>
          <a:off x="12357000" y="11248920"/>
          <a:ext cx="8611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866520</xdr:colOff>
      <xdr:row>22</xdr:row>
      <xdr:rowOff>533520</xdr:rowOff>
    </xdr:to>
    <xdr:pic>
      <xdr:nvPicPr>
        <xdr:cNvPr id="42" name="图片 45" descr=""/>
        <xdr:cNvPicPr/>
      </xdr:nvPicPr>
      <xdr:blipFill>
        <a:blip r:embed="rId43"/>
        <a:stretch/>
      </xdr:blipFill>
      <xdr:spPr>
        <a:xfrm>
          <a:off x="12357000" y="11782440"/>
          <a:ext cx="8665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762480</xdr:colOff>
      <xdr:row>22</xdr:row>
      <xdr:rowOff>533520</xdr:rowOff>
    </xdr:to>
    <xdr:pic>
      <xdr:nvPicPr>
        <xdr:cNvPr id="43" name="图片 46" descr="20260403_094713"/>
        <xdr:cNvPicPr/>
      </xdr:nvPicPr>
      <xdr:blipFill>
        <a:blip r:embed="rId44"/>
        <a:stretch/>
      </xdr:blipFill>
      <xdr:spPr>
        <a:xfrm>
          <a:off x="11360880" y="11782440"/>
          <a:ext cx="762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942120</xdr:colOff>
      <xdr:row>23</xdr:row>
      <xdr:rowOff>533160</xdr:rowOff>
    </xdr:to>
    <xdr:pic>
      <xdr:nvPicPr>
        <xdr:cNvPr id="44" name="图片 47" descr=""/>
        <xdr:cNvPicPr/>
      </xdr:nvPicPr>
      <xdr:blipFill>
        <a:blip r:embed="rId45"/>
        <a:stretch/>
      </xdr:blipFill>
      <xdr:spPr>
        <a:xfrm>
          <a:off x="12357000" y="12315960"/>
          <a:ext cx="9421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839880</xdr:colOff>
      <xdr:row>23</xdr:row>
      <xdr:rowOff>533160</xdr:rowOff>
    </xdr:to>
    <xdr:pic>
      <xdr:nvPicPr>
        <xdr:cNvPr id="45" name="图片 48" descr="20260403_095820"/>
        <xdr:cNvPicPr/>
      </xdr:nvPicPr>
      <xdr:blipFill>
        <a:blip r:embed="rId46"/>
        <a:stretch/>
      </xdr:blipFill>
      <xdr:spPr>
        <a:xfrm>
          <a:off x="11360880" y="12315960"/>
          <a:ext cx="8398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953280</xdr:colOff>
      <xdr:row>24</xdr:row>
      <xdr:rowOff>533520</xdr:rowOff>
    </xdr:to>
    <xdr:pic>
      <xdr:nvPicPr>
        <xdr:cNvPr id="46" name="图片 49" descr=""/>
        <xdr:cNvPicPr/>
      </xdr:nvPicPr>
      <xdr:blipFill>
        <a:blip r:embed="rId47"/>
        <a:stretch/>
      </xdr:blipFill>
      <xdr:spPr>
        <a:xfrm>
          <a:off x="12357000" y="12849120"/>
          <a:ext cx="9532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857880</xdr:colOff>
      <xdr:row>24</xdr:row>
      <xdr:rowOff>533520</xdr:rowOff>
    </xdr:to>
    <xdr:pic>
      <xdr:nvPicPr>
        <xdr:cNvPr id="47" name="图片 50" descr="20260403_094801"/>
        <xdr:cNvPicPr/>
      </xdr:nvPicPr>
      <xdr:blipFill>
        <a:blip r:embed="rId48"/>
        <a:stretch/>
      </xdr:blipFill>
      <xdr:spPr>
        <a:xfrm>
          <a:off x="11360880" y="12849120"/>
          <a:ext cx="8578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962280</xdr:colOff>
      <xdr:row>25</xdr:row>
      <xdr:rowOff>533520</xdr:rowOff>
    </xdr:to>
    <xdr:pic>
      <xdr:nvPicPr>
        <xdr:cNvPr id="48" name="图片 51" descr=""/>
        <xdr:cNvPicPr/>
      </xdr:nvPicPr>
      <xdr:blipFill>
        <a:blip r:embed="rId49"/>
        <a:stretch/>
      </xdr:blipFill>
      <xdr:spPr>
        <a:xfrm>
          <a:off x="12357000" y="13382640"/>
          <a:ext cx="9622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799920</xdr:colOff>
      <xdr:row>25</xdr:row>
      <xdr:rowOff>533520</xdr:rowOff>
    </xdr:to>
    <xdr:pic>
      <xdr:nvPicPr>
        <xdr:cNvPr id="49" name="图片 52" descr="20260403_094745"/>
        <xdr:cNvPicPr/>
      </xdr:nvPicPr>
      <xdr:blipFill>
        <a:blip r:embed="rId50"/>
        <a:stretch/>
      </xdr:blipFill>
      <xdr:spPr>
        <a:xfrm>
          <a:off x="11360880" y="13382640"/>
          <a:ext cx="7999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969480</xdr:colOff>
      <xdr:row>26</xdr:row>
      <xdr:rowOff>533160</xdr:rowOff>
    </xdr:to>
    <xdr:pic>
      <xdr:nvPicPr>
        <xdr:cNvPr id="50" name="图片 53" descr=""/>
        <xdr:cNvPicPr/>
      </xdr:nvPicPr>
      <xdr:blipFill>
        <a:blip r:embed="rId51"/>
        <a:stretch/>
      </xdr:blipFill>
      <xdr:spPr>
        <a:xfrm>
          <a:off x="12357000" y="13916160"/>
          <a:ext cx="96948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670680</xdr:colOff>
      <xdr:row>26</xdr:row>
      <xdr:rowOff>533160</xdr:rowOff>
    </xdr:to>
    <xdr:pic>
      <xdr:nvPicPr>
        <xdr:cNvPr id="51" name="图片 54" descr="20260403_094506"/>
        <xdr:cNvPicPr/>
      </xdr:nvPicPr>
      <xdr:blipFill>
        <a:blip r:embed="rId52"/>
        <a:stretch/>
      </xdr:blipFill>
      <xdr:spPr>
        <a:xfrm>
          <a:off x="11360880" y="13916160"/>
          <a:ext cx="67068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941400</xdr:colOff>
      <xdr:row>27</xdr:row>
      <xdr:rowOff>533520</xdr:rowOff>
    </xdr:to>
    <xdr:pic>
      <xdr:nvPicPr>
        <xdr:cNvPr id="52" name="图片 55" descr=""/>
        <xdr:cNvPicPr/>
      </xdr:nvPicPr>
      <xdr:blipFill>
        <a:blip r:embed="rId53"/>
        <a:stretch/>
      </xdr:blipFill>
      <xdr:spPr>
        <a:xfrm>
          <a:off x="12357000" y="14449320"/>
          <a:ext cx="9414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448920</xdr:colOff>
      <xdr:row>27</xdr:row>
      <xdr:rowOff>533520</xdr:rowOff>
    </xdr:to>
    <xdr:pic>
      <xdr:nvPicPr>
        <xdr:cNvPr id="53" name="图片 56" descr="20260403_094406"/>
        <xdr:cNvPicPr/>
      </xdr:nvPicPr>
      <xdr:blipFill>
        <a:blip r:embed="rId54"/>
        <a:stretch/>
      </xdr:blipFill>
      <xdr:spPr>
        <a:xfrm>
          <a:off x="11360880" y="14449320"/>
          <a:ext cx="4489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904680</xdr:colOff>
      <xdr:row>28</xdr:row>
      <xdr:rowOff>533520</xdr:rowOff>
    </xdr:to>
    <xdr:pic>
      <xdr:nvPicPr>
        <xdr:cNvPr id="54" name="图片 57" descr=""/>
        <xdr:cNvPicPr/>
      </xdr:nvPicPr>
      <xdr:blipFill>
        <a:blip r:embed="rId55"/>
        <a:stretch/>
      </xdr:blipFill>
      <xdr:spPr>
        <a:xfrm>
          <a:off x="12357000" y="14982840"/>
          <a:ext cx="904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641520</xdr:colOff>
      <xdr:row>28</xdr:row>
      <xdr:rowOff>533520</xdr:rowOff>
    </xdr:to>
    <xdr:pic>
      <xdr:nvPicPr>
        <xdr:cNvPr id="55" name="图片 58" descr="20260403_094239"/>
        <xdr:cNvPicPr/>
      </xdr:nvPicPr>
      <xdr:blipFill>
        <a:blip r:embed="rId56"/>
        <a:stretch/>
      </xdr:blipFill>
      <xdr:spPr>
        <a:xfrm>
          <a:off x="11360880" y="14982840"/>
          <a:ext cx="6415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713520</xdr:colOff>
      <xdr:row>29</xdr:row>
      <xdr:rowOff>533160</xdr:rowOff>
    </xdr:to>
    <xdr:pic>
      <xdr:nvPicPr>
        <xdr:cNvPr id="56" name="图片 60" descr="20260403_092853"/>
        <xdr:cNvPicPr/>
      </xdr:nvPicPr>
      <xdr:blipFill>
        <a:blip r:embed="rId57"/>
        <a:stretch/>
      </xdr:blipFill>
      <xdr:spPr>
        <a:xfrm>
          <a:off x="11360880" y="15516360"/>
          <a:ext cx="713520" cy="5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675000</xdr:colOff>
      <xdr:row>30</xdr:row>
      <xdr:rowOff>533520</xdr:rowOff>
    </xdr:to>
    <xdr:pic>
      <xdr:nvPicPr>
        <xdr:cNvPr id="57" name="图片 62" descr="20260403_093259"/>
        <xdr:cNvPicPr/>
      </xdr:nvPicPr>
      <xdr:blipFill>
        <a:blip r:embed="rId58"/>
        <a:stretch/>
      </xdr:blipFill>
      <xdr:spPr>
        <a:xfrm>
          <a:off x="11360880" y="16049520"/>
          <a:ext cx="67500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31</xdr:row>
      <xdr:rowOff>0</xdr:rowOff>
    </xdr:from>
    <xdr:to>
      <xdr:col>19</xdr:col>
      <xdr:colOff>996120</xdr:colOff>
      <xdr:row>31</xdr:row>
      <xdr:rowOff>505440</xdr:rowOff>
    </xdr:to>
    <xdr:pic>
      <xdr:nvPicPr>
        <xdr:cNvPr id="58" name="图片 64" descr="20260403_092547"/>
        <xdr:cNvPicPr/>
      </xdr:nvPicPr>
      <xdr:blipFill>
        <a:blip r:embed="rId59"/>
        <a:stretch/>
      </xdr:blipFill>
      <xdr:spPr>
        <a:xfrm>
          <a:off x="11360880" y="16583040"/>
          <a:ext cx="996120" cy="50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986760</xdr:colOff>
      <xdr:row>29</xdr:row>
      <xdr:rowOff>533160</xdr:rowOff>
    </xdr:to>
    <xdr:pic>
      <xdr:nvPicPr>
        <xdr:cNvPr id="59" name="图片 59" descr=""/>
        <xdr:cNvPicPr/>
      </xdr:nvPicPr>
      <xdr:blipFill>
        <a:blip r:embed="rId60"/>
        <a:stretch/>
      </xdr:blipFill>
      <xdr:spPr>
        <a:xfrm>
          <a:off x="12357000" y="15516360"/>
          <a:ext cx="98676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20</xdr:col>
      <xdr:colOff>960480</xdr:colOff>
      <xdr:row>30</xdr:row>
      <xdr:rowOff>533520</xdr:rowOff>
    </xdr:to>
    <xdr:pic>
      <xdr:nvPicPr>
        <xdr:cNvPr id="60" name="图片 61" descr=""/>
        <xdr:cNvPicPr/>
      </xdr:nvPicPr>
      <xdr:blipFill>
        <a:blip r:embed="rId61"/>
        <a:stretch/>
      </xdr:blipFill>
      <xdr:spPr>
        <a:xfrm>
          <a:off x="12357000" y="16049520"/>
          <a:ext cx="9604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950760</xdr:colOff>
      <xdr:row>31</xdr:row>
      <xdr:rowOff>533520</xdr:rowOff>
    </xdr:to>
    <xdr:pic>
      <xdr:nvPicPr>
        <xdr:cNvPr id="61" name="图片 63" descr=""/>
        <xdr:cNvPicPr/>
      </xdr:nvPicPr>
      <xdr:blipFill>
        <a:blip r:embed="rId62"/>
        <a:stretch/>
      </xdr:blipFill>
      <xdr:spPr>
        <a:xfrm>
          <a:off x="12357000" y="16583040"/>
          <a:ext cx="9507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936000</xdr:colOff>
      <xdr:row>32</xdr:row>
      <xdr:rowOff>533160</xdr:rowOff>
    </xdr:to>
    <xdr:pic>
      <xdr:nvPicPr>
        <xdr:cNvPr id="62" name="图片 65" descr=""/>
        <xdr:cNvPicPr/>
      </xdr:nvPicPr>
      <xdr:blipFill>
        <a:blip r:embed="rId63"/>
        <a:stretch/>
      </xdr:blipFill>
      <xdr:spPr>
        <a:xfrm>
          <a:off x="12357000" y="17116560"/>
          <a:ext cx="93600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32</xdr:row>
      <xdr:rowOff>0</xdr:rowOff>
    </xdr:from>
    <xdr:to>
      <xdr:col>19</xdr:col>
      <xdr:colOff>996120</xdr:colOff>
      <xdr:row>32</xdr:row>
      <xdr:rowOff>523440</xdr:rowOff>
    </xdr:to>
    <xdr:pic>
      <xdr:nvPicPr>
        <xdr:cNvPr id="63" name="图片 66" descr="20260403_093730"/>
        <xdr:cNvPicPr/>
      </xdr:nvPicPr>
      <xdr:blipFill>
        <a:blip r:embed="rId64"/>
        <a:stretch/>
      </xdr:blipFill>
      <xdr:spPr>
        <a:xfrm>
          <a:off x="11360880" y="17116560"/>
          <a:ext cx="99612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20</xdr:col>
      <xdr:colOff>944280</xdr:colOff>
      <xdr:row>33</xdr:row>
      <xdr:rowOff>533520</xdr:rowOff>
    </xdr:to>
    <xdr:pic>
      <xdr:nvPicPr>
        <xdr:cNvPr id="64" name="图片 67" descr=""/>
        <xdr:cNvPicPr/>
      </xdr:nvPicPr>
      <xdr:blipFill>
        <a:blip r:embed="rId65"/>
        <a:stretch/>
      </xdr:blipFill>
      <xdr:spPr>
        <a:xfrm>
          <a:off x="12357000" y="17649720"/>
          <a:ext cx="9442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33</xdr:row>
      <xdr:rowOff>0</xdr:rowOff>
    </xdr:from>
    <xdr:to>
      <xdr:col>19</xdr:col>
      <xdr:colOff>652680</xdr:colOff>
      <xdr:row>33</xdr:row>
      <xdr:rowOff>533520</xdr:rowOff>
    </xdr:to>
    <xdr:pic>
      <xdr:nvPicPr>
        <xdr:cNvPr id="65" name="图片 68" descr="20260403_093619"/>
        <xdr:cNvPicPr/>
      </xdr:nvPicPr>
      <xdr:blipFill>
        <a:blip r:embed="rId66"/>
        <a:stretch/>
      </xdr:blipFill>
      <xdr:spPr>
        <a:xfrm>
          <a:off x="11360880" y="17649720"/>
          <a:ext cx="6526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821520</xdr:colOff>
      <xdr:row>34</xdr:row>
      <xdr:rowOff>533520</xdr:rowOff>
    </xdr:to>
    <xdr:pic>
      <xdr:nvPicPr>
        <xdr:cNvPr id="66" name="图片 69" descr="20260403_093947"/>
        <xdr:cNvPicPr/>
      </xdr:nvPicPr>
      <xdr:blipFill>
        <a:blip r:embed="rId67"/>
        <a:stretch/>
      </xdr:blipFill>
      <xdr:spPr>
        <a:xfrm>
          <a:off x="11360880" y="18183240"/>
          <a:ext cx="82152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943920</xdr:colOff>
      <xdr:row>34</xdr:row>
      <xdr:rowOff>533520</xdr:rowOff>
    </xdr:to>
    <xdr:pic>
      <xdr:nvPicPr>
        <xdr:cNvPr id="67" name="图片 70" descr=""/>
        <xdr:cNvPicPr/>
      </xdr:nvPicPr>
      <xdr:blipFill>
        <a:blip r:embed="rId68"/>
        <a:srcRect l="36177" t="36217" r="47250" b="47108"/>
        <a:stretch/>
      </xdr:blipFill>
      <xdr:spPr>
        <a:xfrm>
          <a:off x="12357000" y="18183240"/>
          <a:ext cx="9439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19</xdr:col>
      <xdr:colOff>0</xdr:colOff>
      <xdr:row>35</xdr:row>
      <xdr:rowOff>0</xdr:rowOff>
    </xdr:from>
    <xdr:to>
      <xdr:col>19</xdr:col>
      <xdr:colOff>996120</xdr:colOff>
      <xdr:row>35</xdr:row>
      <xdr:rowOff>426960</xdr:rowOff>
    </xdr:to>
    <xdr:pic>
      <xdr:nvPicPr>
        <xdr:cNvPr id="68" name="图片 71" descr=""/>
        <xdr:cNvPicPr/>
      </xdr:nvPicPr>
      <xdr:blipFill>
        <a:blip r:embed="rId69"/>
        <a:stretch/>
      </xdr:blipFill>
      <xdr:spPr>
        <a:xfrm>
          <a:off x="11360880" y="18716760"/>
          <a:ext cx="996120" cy="42696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35</xdr:row>
      <xdr:rowOff>0</xdr:rowOff>
    </xdr:from>
    <xdr:to>
      <xdr:col>20</xdr:col>
      <xdr:colOff>988920</xdr:colOff>
      <xdr:row>35</xdr:row>
      <xdr:rowOff>533160</xdr:rowOff>
    </xdr:to>
    <xdr:pic>
      <xdr:nvPicPr>
        <xdr:cNvPr id="69" name="图片 72" descr=""/>
        <xdr:cNvPicPr/>
      </xdr:nvPicPr>
      <xdr:blipFill>
        <a:blip r:embed="rId70"/>
        <a:stretch/>
      </xdr:blipFill>
      <xdr:spPr>
        <a:xfrm>
          <a:off x="12357000" y="18716760"/>
          <a:ext cx="988920" cy="533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996120</xdr:colOff>
      <xdr:row>36</xdr:row>
      <xdr:rowOff>521280</xdr:rowOff>
    </xdr:to>
    <xdr:pic>
      <xdr:nvPicPr>
        <xdr:cNvPr id="70" name="图片 82" descr="IMG_20250703_143251"/>
        <xdr:cNvPicPr/>
      </xdr:nvPicPr>
      <xdr:blipFill>
        <a:blip r:embed="rId71"/>
        <a:stretch/>
      </xdr:blipFill>
      <xdr:spPr>
        <a:xfrm>
          <a:off x="11360880" y="19249920"/>
          <a:ext cx="996120" cy="52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908640</xdr:colOff>
      <xdr:row>36</xdr:row>
      <xdr:rowOff>533520</xdr:rowOff>
    </xdr:to>
    <xdr:pic>
      <xdr:nvPicPr>
        <xdr:cNvPr id="71" name="图片 86" descr="IMG_20250703_142642"/>
        <xdr:cNvPicPr/>
      </xdr:nvPicPr>
      <xdr:blipFill>
        <a:blip r:embed="rId72"/>
        <a:stretch/>
      </xdr:blipFill>
      <xdr:spPr>
        <a:xfrm>
          <a:off x="11360880" y="19249920"/>
          <a:ext cx="9086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510480</xdr:colOff>
      <xdr:row>36</xdr:row>
      <xdr:rowOff>533520</xdr:rowOff>
    </xdr:to>
    <xdr:pic>
      <xdr:nvPicPr>
        <xdr:cNvPr id="72" name="图片 87" descr="IMG_20250703_161525"/>
        <xdr:cNvPicPr/>
      </xdr:nvPicPr>
      <xdr:blipFill>
        <a:blip r:embed="rId73"/>
        <a:stretch/>
      </xdr:blipFill>
      <xdr:spPr>
        <a:xfrm>
          <a:off x="11360880" y="19249920"/>
          <a:ext cx="51048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20</xdr:col>
      <xdr:colOff>988560</xdr:colOff>
      <xdr:row>36</xdr:row>
      <xdr:rowOff>533520</xdr:rowOff>
    </xdr:to>
    <xdr:pic>
      <xdr:nvPicPr>
        <xdr:cNvPr id="73" name="图片 90" descr=""/>
        <xdr:cNvPicPr/>
      </xdr:nvPicPr>
      <xdr:blipFill>
        <a:blip r:embed="rId74"/>
        <a:stretch/>
      </xdr:blipFill>
      <xdr:spPr>
        <a:xfrm>
          <a:off x="12357000" y="19249920"/>
          <a:ext cx="988560" cy="53352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8"/>
  <sheetViews>
    <sheetView showFormulas="false" showGridLines="false" showRowColHeaders="true" showZeros="true" rightToLeft="false" tabSelected="true" showOutlineSymbols="true" defaultGridColor="true" view="pageBreakPreview" topLeftCell="A25" colorId="64" zoomScale="85" zoomScaleNormal="60" zoomScalePageLayoutView="85" workbookViewId="0">
      <pane xSplit="2" ySplit="0" topLeftCell="C25" activePane="topRight" state="frozen"/>
      <selection pane="topLeft" activeCell="A25" activeCellId="0" sqref="A25"/>
      <selection pane="topRight" activeCell="G4" activeCellId="0" sqref="G4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51.79"/>
    <col collapsed="false" customWidth="true" hidden="false" outlineLevel="0" max="3" min="3" style="2" width="22.92"/>
    <col collapsed="false" customWidth="true" hidden="false" outlineLevel="0" max="4" min="4" style="2" width="17.77"/>
    <col collapsed="false" customWidth="true" hidden="true" outlineLevel="0" max="5" min="5" style="2" width="36.74"/>
    <col collapsed="false" customWidth="false" hidden="true" outlineLevel="0" max="6" min="6" style="2" width="9.02"/>
    <col collapsed="false" customWidth="true" hidden="false" outlineLevel="0" max="7" min="7" style="2" width="20.37"/>
    <col collapsed="false" customWidth="true" hidden="true" outlineLevel="0" max="8" min="8" style="2" width="14.63"/>
    <col collapsed="false" customWidth="true" hidden="true" outlineLevel="0" max="9" min="9" style="3" width="20.13"/>
    <col collapsed="false" customWidth="true" hidden="true" outlineLevel="0" max="10" min="10" style="3" width="13.53"/>
    <col collapsed="false" customWidth="true" hidden="true" outlineLevel="0" max="11" min="11" style="3" width="12.63"/>
    <col collapsed="false" customWidth="true" hidden="true" outlineLevel="0" max="12" min="12" style="3" width="47.63"/>
    <col collapsed="false" customWidth="true" hidden="true" outlineLevel="0" max="13" min="13" style="3" width="17.13"/>
    <col collapsed="false" customWidth="true" hidden="false" outlineLevel="0" max="14" min="14" style="3" width="22.93"/>
    <col collapsed="false" customWidth="true" hidden="true" outlineLevel="0" max="16" min="15" style="2" width="14.14"/>
    <col collapsed="false" customWidth="true" hidden="true" outlineLevel="0" max="17" min="17" style="2" width="12"/>
    <col collapsed="false" customWidth="true" hidden="true" outlineLevel="0" max="18" min="18" style="2" width="15.88"/>
    <col collapsed="false" customWidth="true" hidden="true" outlineLevel="0" max="19" min="19" style="2" width="15.77"/>
    <col collapsed="false" customWidth="true" hidden="false" outlineLevel="0" max="20" min="20" style="2" width="14.27"/>
    <col collapsed="false" customWidth="true" hidden="false" outlineLevel="0" max="21" min="21" style="2" width="28.75"/>
    <col collapsed="false" customWidth="true" hidden="false" outlineLevel="0" max="22" min="22" style="1" width="14.27"/>
    <col collapsed="false" customWidth="true" hidden="true" outlineLevel="0" max="24" min="23" style="4" width="16.43"/>
    <col collapsed="false" customWidth="true" hidden="false" outlineLevel="0" max="25" min="25" style="5" width="15"/>
    <col collapsed="false" customWidth="true" hidden="false" outlineLevel="0" max="26" min="26" style="1" width="17"/>
    <col collapsed="false" customWidth="true" hidden="false" outlineLevel="0" max="27" min="27" style="1" width="10.63"/>
    <col collapsed="false" customWidth="true" hidden="false" outlineLevel="0" max="28" min="28" style="6" width="11.63"/>
    <col collapsed="false" customWidth="true" hidden="false" outlineLevel="0" max="29" min="29" style="5" width="11.63"/>
    <col collapsed="false" customWidth="true" hidden="false" outlineLevel="0" max="30" min="30" style="1" width="19.63"/>
    <col collapsed="false" customWidth="true" hidden="false" outlineLevel="0" max="31" min="31" style="2" width="18.13"/>
    <col collapsed="false" customWidth="true" hidden="false" outlineLevel="0" max="32" min="32" style="2" width="22.92"/>
    <col collapsed="false" customWidth="true" hidden="false" outlineLevel="0" max="33" min="33" style="2" width="17"/>
    <col collapsed="false" customWidth="true" hidden="false" outlineLevel="0" max="34" min="34" style="2" width="11.46"/>
    <col collapsed="false" customWidth="true" hidden="false" outlineLevel="0" max="35" min="35" style="2" width="14.87"/>
    <col collapsed="false" customWidth="false" hidden="false" outlineLevel="0" max="16384" min="36" style="2" width="9"/>
  </cols>
  <sheetData>
    <row r="1" customFormat="false" ht="45.75" hidden="false" customHeight="true" outlineLevel="0" collapsed="false">
      <c r="A1" s="7" t="s">
        <v>0</v>
      </c>
      <c r="B1" s="8"/>
      <c r="C1" s="9" t="s">
        <v>1</v>
      </c>
      <c r="D1" s="9" t="s">
        <v>2</v>
      </c>
      <c r="E1" s="9" t="s">
        <v>3</v>
      </c>
      <c r="F1" s="10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10" t="s">
        <v>10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11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1</v>
      </c>
      <c r="AG1" s="9" t="s">
        <v>30</v>
      </c>
      <c r="AH1" s="12" t="s">
        <v>31</v>
      </c>
      <c r="AI1" s="13"/>
    </row>
    <row r="2" customFormat="false" ht="42" hidden="false" customHeight="true" outlineLevel="0" collapsed="false">
      <c r="A2" s="14" t="s">
        <v>32</v>
      </c>
      <c r="B2" s="15" t="s">
        <v>33</v>
      </c>
      <c r="C2" s="14" t="s">
        <v>34</v>
      </c>
      <c r="D2" s="16" t="s">
        <v>35</v>
      </c>
      <c r="E2" s="14" t="s">
        <v>36</v>
      </c>
      <c r="F2" s="17"/>
      <c r="G2" s="14" t="s">
        <v>37</v>
      </c>
      <c r="H2" s="14" t="s">
        <v>38</v>
      </c>
      <c r="I2" s="14" t="s">
        <v>38</v>
      </c>
      <c r="J2" s="14" t="n">
        <v>8477900000</v>
      </c>
      <c r="K2" s="14" t="n">
        <v>84799090</v>
      </c>
      <c r="L2" s="18" t="s">
        <v>39</v>
      </c>
      <c r="M2" s="17" t="s">
        <v>40</v>
      </c>
      <c r="N2" s="19" t="s">
        <v>41</v>
      </c>
      <c r="O2" s="19" t="s">
        <v>38</v>
      </c>
      <c r="P2" s="19" t="s">
        <v>38</v>
      </c>
      <c r="Q2" s="20" t="n">
        <v>46108</v>
      </c>
      <c r="R2" s="19" t="s">
        <v>42</v>
      </c>
      <c r="S2" s="19" t="s">
        <v>43</v>
      </c>
      <c r="T2" s="21"/>
      <c r="U2" s="19"/>
      <c r="V2" s="22" t="n">
        <v>100</v>
      </c>
      <c r="W2" s="23" t="n">
        <v>3</v>
      </c>
      <c r="X2" s="24" t="n">
        <f aca="false">ROUND(W2*1.08/6.9025,4)</f>
        <v>0.4694</v>
      </c>
      <c r="Y2" s="25" t="n">
        <f aca="false">ROUND(X2*V2,2)</f>
        <v>46.94</v>
      </c>
      <c r="Z2" s="22" t="s">
        <v>44</v>
      </c>
      <c r="AA2" s="22" t="n">
        <v>1</v>
      </c>
      <c r="AB2" s="26" t="n">
        <v>8.11</v>
      </c>
      <c r="AC2" s="14" t="n">
        <v>5.16</v>
      </c>
      <c r="AD2" s="22"/>
      <c r="AE2" s="19" t="s">
        <v>38</v>
      </c>
      <c r="AF2" s="14" t="s">
        <v>34</v>
      </c>
      <c r="AG2" s="27" t="s">
        <v>45</v>
      </c>
      <c r="AH2" s="24" t="n">
        <f aca="false">ROUND(X2*1.08,4)</f>
        <v>0.507</v>
      </c>
    </row>
    <row r="3" customFormat="false" ht="42" hidden="false" customHeight="true" outlineLevel="0" collapsed="false">
      <c r="A3" s="14" t="s">
        <v>46</v>
      </c>
      <c r="B3" s="15" t="s">
        <v>33</v>
      </c>
      <c r="C3" s="14" t="s">
        <v>47</v>
      </c>
      <c r="D3" s="16" t="s">
        <v>48</v>
      </c>
      <c r="E3" s="14" t="s">
        <v>36</v>
      </c>
      <c r="F3" s="17"/>
      <c r="G3" s="14" t="s">
        <v>49</v>
      </c>
      <c r="H3" s="14" t="s">
        <v>38</v>
      </c>
      <c r="I3" s="14" t="s">
        <v>38</v>
      </c>
      <c r="J3" s="14" t="n">
        <v>8466200090</v>
      </c>
      <c r="K3" s="14" t="n">
        <v>84662090</v>
      </c>
      <c r="L3" s="18" t="s">
        <v>50</v>
      </c>
      <c r="M3" s="17"/>
      <c r="N3" s="19" t="s">
        <v>41</v>
      </c>
      <c r="O3" s="19" t="s">
        <v>38</v>
      </c>
      <c r="P3" s="19" t="s">
        <v>38</v>
      </c>
      <c r="Q3" s="20" t="n">
        <v>46108</v>
      </c>
      <c r="R3" s="19" t="s">
        <v>42</v>
      </c>
      <c r="S3" s="19" t="s">
        <v>43</v>
      </c>
      <c r="T3" s="21"/>
      <c r="U3" s="19"/>
      <c r="V3" s="22" t="n">
        <v>10</v>
      </c>
      <c r="W3" s="23" t="n">
        <v>70</v>
      </c>
      <c r="X3" s="24" t="n">
        <f aca="false">ROUND(W3*1.08/6.9025,4)</f>
        <v>10.9526</v>
      </c>
      <c r="Y3" s="25" t="n">
        <f aca="false">ROUND(X3*V3,2)</f>
        <v>109.53</v>
      </c>
      <c r="Z3" s="22"/>
      <c r="AA3" s="22"/>
      <c r="AB3" s="26"/>
      <c r="AC3" s="14" t="n">
        <v>0.36</v>
      </c>
      <c r="AD3" s="22"/>
      <c r="AE3" s="19" t="s">
        <v>51</v>
      </c>
      <c r="AF3" s="14" t="s">
        <v>47</v>
      </c>
      <c r="AG3" s="27" t="s">
        <v>45</v>
      </c>
      <c r="AH3" s="24" t="n">
        <f aca="false">ROUND(X3*1.08,4)</f>
        <v>11.8288</v>
      </c>
    </row>
    <row r="4" customFormat="false" ht="42" hidden="false" customHeight="true" outlineLevel="0" collapsed="false">
      <c r="A4" s="14" t="s">
        <v>46</v>
      </c>
      <c r="B4" s="15" t="s">
        <v>33</v>
      </c>
      <c r="C4" s="14" t="s">
        <v>47</v>
      </c>
      <c r="D4" s="16" t="s">
        <v>48</v>
      </c>
      <c r="E4" s="14" t="s">
        <v>36</v>
      </c>
      <c r="F4" s="17"/>
      <c r="G4" s="14" t="s">
        <v>52</v>
      </c>
      <c r="H4" s="14" t="s">
        <v>38</v>
      </c>
      <c r="I4" s="14" t="s">
        <v>38</v>
      </c>
      <c r="J4" s="14" t="n">
        <v>8466200090</v>
      </c>
      <c r="K4" s="14" t="n">
        <v>84662090</v>
      </c>
      <c r="L4" s="18" t="s">
        <v>53</v>
      </c>
      <c r="M4" s="17"/>
      <c r="N4" s="19" t="s">
        <v>41</v>
      </c>
      <c r="O4" s="19" t="s">
        <v>38</v>
      </c>
      <c r="P4" s="19" t="s">
        <v>38</v>
      </c>
      <c r="Q4" s="20" t="n">
        <v>46108</v>
      </c>
      <c r="R4" s="19" t="s">
        <v>42</v>
      </c>
      <c r="S4" s="19" t="s">
        <v>43</v>
      </c>
      <c r="T4" s="21"/>
      <c r="U4" s="19"/>
      <c r="V4" s="22" t="n">
        <v>2</v>
      </c>
      <c r="W4" s="23" t="n">
        <v>75</v>
      </c>
      <c r="X4" s="24" t="n">
        <f aca="false">ROUND(W4*1.08/6.9025,4)</f>
        <v>11.7349</v>
      </c>
      <c r="Y4" s="25" t="n">
        <f aca="false">ROUND(X4*V4,2)</f>
        <v>23.47</v>
      </c>
      <c r="Z4" s="22"/>
      <c r="AA4" s="22"/>
      <c r="AB4" s="26"/>
      <c r="AC4" s="14" t="n">
        <v>0.08</v>
      </c>
      <c r="AD4" s="22"/>
      <c r="AE4" s="19" t="s">
        <v>54</v>
      </c>
      <c r="AF4" s="14" t="s">
        <v>47</v>
      </c>
      <c r="AG4" s="27" t="s">
        <v>45</v>
      </c>
      <c r="AH4" s="24" t="n">
        <f aca="false">ROUND(X4*1.08,4)</f>
        <v>12.6737</v>
      </c>
    </row>
    <row r="5" customFormat="false" ht="42" hidden="false" customHeight="true" outlineLevel="0" collapsed="false">
      <c r="A5" s="14" t="s">
        <v>46</v>
      </c>
      <c r="B5" s="15" t="s">
        <v>33</v>
      </c>
      <c r="C5" s="14" t="s">
        <v>47</v>
      </c>
      <c r="D5" s="16" t="s">
        <v>48</v>
      </c>
      <c r="E5" s="14" t="s">
        <v>36</v>
      </c>
      <c r="F5" s="17"/>
      <c r="G5" s="14" t="s">
        <v>55</v>
      </c>
      <c r="H5" s="14" t="s">
        <v>38</v>
      </c>
      <c r="I5" s="14" t="s">
        <v>38</v>
      </c>
      <c r="J5" s="14" t="n">
        <v>8466200090</v>
      </c>
      <c r="K5" s="14" t="n">
        <v>84662090</v>
      </c>
      <c r="L5" s="18" t="s">
        <v>56</v>
      </c>
      <c r="M5" s="17"/>
      <c r="N5" s="19" t="s">
        <v>41</v>
      </c>
      <c r="O5" s="19" t="s">
        <v>38</v>
      </c>
      <c r="P5" s="19" t="s">
        <v>38</v>
      </c>
      <c r="Q5" s="20" t="n">
        <v>46108</v>
      </c>
      <c r="R5" s="19" t="s">
        <v>42</v>
      </c>
      <c r="S5" s="19" t="s">
        <v>43</v>
      </c>
      <c r="T5" s="21"/>
      <c r="U5" s="19"/>
      <c r="V5" s="22" t="n">
        <v>5</v>
      </c>
      <c r="W5" s="23" t="n">
        <v>97</v>
      </c>
      <c r="X5" s="24" t="n">
        <f aca="false">ROUND(W5*1.08/6.9025,4)</f>
        <v>15.1771</v>
      </c>
      <c r="Y5" s="25" t="n">
        <f aca="false">ROUND(X5*V5,2)</f>
        <v>75.89</v>
      </c>
      <c r="Z5" s="22"/>
      <c r="AA5" s="22"/>
      <c r="AB5" s="26"/>
      <c r="AC5" s="14" t="n">
        <v>0.22</v>
      </c>
      <c r="AD5" s="22"/>
      <c r="AE5" s="19" t="s">
        <v>57</v>
      </c>
      <c r="AF5" s="14" t="s">
        <v>47</v>
      </c>
      <c r="AG5" s="27" t="s">
        <v>45</v>
      </c>
      <c r="AH5" s="24" t="n">
        <f aca="false">ROUND(X5*1.08,4)</f>
        <v>16.3913</v>
      </c>
    </row>
    <row r="6" customFormat="false" ht="42" hidden="false" customHeight="true" outlineLevel="0" collapsed="false">
      <c r="A6" s="14" t="s">
        <v>46</v>
      </c>
      <c r="B6" s="15" t="s">
        <v>33</v>
      </c>
      <c r="C6" s="14" t="s">
        <v>47</v>
      </c>
      <c r="D6" s="16" t="s">
        <v>48</v>
      </c>
      <c r="E6" s="14" t="s">
        <v>36</v>
      </c>
      <c r="F6" s="17"/>
      <c r="G6" s="14" t="s">
        <v>58</v>
      </c>
      <c r="H6" s="14" t="s">
        <v>38</v>
      </c>
      <c r="I6" s="14" t="s">
        <v>38</v>
      </c>
      <c r="J6" s="14" t="n">
        <v>8466200090</v>
      </c>
      <c r="K6" s="14" t="n">
        <v>84662090</v>
      </c>
      <c r="L6" s="18" t="s">
        <v>59</v>
      </c>
      <c r="M6" s="17"/>
      <c r="N6" s="19" t="s">
        <v>41</v>
      </c>
      <c r="O6" s="19" t="s">
        <v>38</v>
      </c>
      <c r="P6" s="19" t="s">
        <v>38</v>
      </c>
      <c r="Q6" s="20" t="n">
        <v>46108</v>
      </c>
      <c r="R6" s="19" t="s">
        <v>42</v>
      </c>
      <c r="S6" s="19" t="s">
        <v>43</v>
      </c>
      <c r="T6" s="21"/>
      <c r="U6" s="19"/>
      <c r="V6" s="22" t="n">
        <v>5</v>
      </c>
      <c r="W6" s="23" t="n">
        <v>105</v>
      </c>
      <c r="X6" s="24" t="n">
        <f aca="false">ROUND(W6*1.08/6.9025,4)</f>
        <v>16.4288</v>
      </c>
      <c r="Y6" s="25" t="n">
        <f aca="false">ROUND(X6*V6,2)</f>
        <v>82.14</v>
      </c>
      <c r="Z6" s="22"/>
      <c r="AA6" s="22"/>
      <c r="AB6" s="26"/>
      <c r="AC6" s="14" t="n">
        <v>0.22</v>
      </c>
      <c r="AD6" s="22"/>
      <c r="AE6" s="19" t="s">
        <v>60</v>
      </c>
      <c r="AF6" s="14" t="s">
        <v>47</v>
      </c>
      <c r="AG6" s="27" t="s">
        <v>45</v>
      </c>
      <c r="AH6" s="24" t="n">
        <f aca="false">ROUND(X6*1.08,4)</f>
        <v>17.7431</v>
      </c>
    </row>
    <row r="7" customFormat="false" ht="42" hidden="false" customHeight="true" outlineLevel="0" collapsed="false">
      <c r="A7" s="14" t="s">
        <v>46</v>
      </c>
      <c r="B7" s="15" t="s">
        <v>33</v>
      </c>
      <c r="C7" s="14" t="s">
        <v>47</v>
      </c>
      <c r="D7" s="16" t="s">
        <v>48</v>
      </c>
      <c r="E7" s="14" t="s">
        <v>36</v>
      </c>
      <c r="F7" s="17"/>
      <c r="G7" s="14" t="s">
        <v>61</v>
      </c>
      <c r="H7" s="14" t="s">
        <v>38</v>
      </c>
      <c r="I7" s="14" t="s">
        <v>38</v>
      </c>
      <c r="J7" s="14" t="n">
        <v>8466200090</v>
      </c>
      <c r="K7" s="14" t="n">
        <v>84662090</v>
      </c>
      <c r="L7" s="18" t="s">
        <v>62</v>
      </c>
      <c r="M7" s="17"/>
      <c r="N7" s="19" t="s">
        <v>41</v>
      </c>
      <c r="O7" s="19" t="s">
        <v>38</v>
      </c>
      <c r="P7" s="19" t="s">
        <v>38</v>
      </c>
      <c r="Q7" s="20" t="n">
        <v>46108</v>
      </c>
      <c r="R7" s="19" t="s">
        <v>42</v>
      </c>
      <c r="S7" s="19" t="s">
        <v>43</v>
      </c>
      <c r="T7" s="21"/>
      <c r="U7" s="19"/>
      <c r="V7" s="22" t="n">
        <v>2</v>
      </c>
      <c r="W7" s="23" t="n">
        <v>135</v>
      </c>
      <c r="X7" s="24" t="n">
        <f aca="false">ROUND(W7*1.08/6.9025,4)</f>
        <v>21.1228</v>
      </c>
      <c r="Y7" s="25" t="n">
        <f aca="false">ROUND(X7*V7,2)</f>
        <v>42.25</v>
      </c>
      <c r="Z7" s="22"/>
      <c r="AA7" s="22"/>
      <c r="AB7" s="26"/>
      <c r="AC7" s="14" t="n">
        <v>0.29</v>
      </c>
      <c r="AD7" s="22"/>
      <c r="AE7" s="19" t="s">
        <v>63</v>
      </c>
      <c r="AF7" s="14" t="s">
        <v>47</v>
      </c>
      <c r="AG7" s="27" t="s">
        <v>45</v>
      </c>
      <c r="AH7" s="24" t="n">
        <f aca="false">ROUND(X7*1.08,4)</f>
        <v>22.8126</v>
      </c>
    </row>
    <row r="8" customFormat="false" ht="42" hidden="false" customHeight="true" outlineLevel="0" collapsed="false">
      <c r="A8" s="14" t="s">
        <v>64</v>
      </c>
      <c r="B8" s="15" t="s">
        <v>33</v>
      </c>
      <c r="C8" s="14" t="s">
        <v>65</v>
      </c>
      <c r="D8" s="16" t="s">
        <v>66</v>
      </c>
      <c r="E8" s="14" t="s">
        <v>36</v>
      </c>
      <c r="F8" s="17"/>
      <c r="G8" s="14" t="s">
        <v>38</v>
      </c>
      <c r="H8" s="14" t="s">
        <v>38</v>
      </c>
      <c r="I8" s="14" t="s">
        <v>38</v>
      </c>
      <c r="J8" s="14" t="n">
        <v>8419909000</v>
      </c>
      <c r="K8" s="14" t="n">
        <v>84199019</v>
      </c>
      <c r="L8" s="18" t="s">
        <v>67</v>
      </c>
      <c r="M8" s="17"/>
      <c r="N8" s="19" t="s">
        <v>68</v>
      </c>
      <c r="O8" s="19" t="s">
        <v>38</v>
      </c>
      <c r="P8" s="19" t="s">
        <v>38</v>
      </c>
      <c r="Q8" s="20" t="n">
        <v>46108</v>
      </c>
      <c r="R8" s="19" t="s">
        <v>42</v>
      </c>
      <c r="S8" s="19" t="s">
        <v>43</v>
      </c>
      <c r="T8" s="21"/>
      <c r="U8" s="19"/>
      <c r="V8" s="22" t="n">
        <v>20</v>
      </c>
      <c r="W8" s="23" t="n">
        <v>26</v>
      </c>
      <c r="X8" s="24" t="n">
        <f aca="false">ROUND(W8*1.08/6.9025,4)</f>
        <v>4.0681</v>
      </c>
      <c r="Y8" s="25" t="n">
        <f aca="false">ROUND(X8*V8,2)</f>
        <v>81.36</v>
      </c>
      <c r="Z8" s="22"/>
      <c r="AA8" s="22"/>
      <c r="AB8" s="26"/>
      <c r="AC8" s="14" t="n">
        <v>0.15</v>
      </c>
      <c r="AD8" s="22"/>
      <c r="AE8" s="19" t="s">
        <v>38</v>
      </c>
      <c r="AF8" s="14" t="s">
        <v>65</v>
      </c>
      <c r="AG8" s="27" t="s">
        <v>45</v>
      </c>
      <c r="AH8" s="24" t="n">
        <f aca="false">ROUND(X8*1.08,4)</f>
        <v>4.3935</v>
      </c>
    </row>
    <row r="9" customFormat="false" ht="42" hidden="false" customHeight="true" outlineLevel="0" collapsed="false">
      <c r="A9" s="14" t="s">
        <v>69</v>
      </c>
      <c r="B9" s="15" t="s">
        <v>33</v>
      </c>
      <c r="C9" s="14" t="s">
        <v>70</v>
      </c>
      <c r="D9" s="16" t="s">
        <v>71</v>
      </c>
      <c r="E9" s="14" t="s">
        <v>72</v>
      </c>
      <c r="F9" s="14" t="s">
        <v>73</v>
      </c>
      <c r="G9" s="14" t="s">
        <v>74</v>
      </c>
      <c r="H9" s="14" t="s">
        <v>38</v>
      </c>
      <c r="I9" s="14" t="s">
        <v>38</v>
      </c>
      <c r="J9" s="14" t="n">
        <v>9033000090</v>
      </c>
      <c r="K9" s="14" t="n">
        <v>90330020</v>
      </c>
      <c r="L9" s="18" t="s">
        <v>75</v>
      </c>
      <c r="M9" s="17"/>
      <c r="N9" s="19" t="s">
        <v>76</v>
      </c>
      <c r="O9" s="19" t="s">
        <v>38</v>
      </c>
      <c r="P9" s="19" t="s">
        <v>38</v>
      </c>
      <c r="Q9" s="20" t="n">
        <v>46108</v>
      </c>
      <c r="R9" s="19" t="s">
        <v>77</v>
      </c>
      <c r="S9" s="19" t="s">
        <v>43</v>
      </c>
      <c r="T9" s="21"/>
      <c r="U9" s="19"/>
      <c r="V9" s="28" t="n">
        <v>5</v>
      </c>
      <c r="W9" s="23" t="n">
        <v>26</v>
      </c>
      <c r="X9" s="24" t="n">
        <f aca="false">ROUND(W9*1.08/6.9025,4)</f>
        <v>4.0681</v>
      </c>
      <c r="Y9" s="25" t="n">
        <f aca="false">ROUND(X9*V9,2)</f>
        <v>20.34</v>
      </c>
      <c r="Z9" s="22"/>
      <c r="AA9" s="22"/>
      <c r="AB9" s="26"/>
      <c r="AC9" s="14" t="n">
        <v>0.29</v>
      </c>
      <c r="AD9" s="22"/>
      <c r="AE9" s="19" t="s">
        <v>38</v>
      </c>
      <c r="AF9" s="14" t="s">
        <v>70</v>
      </c>
      <c r="AG9" s="27" t="s">
        <v>45</v>
      </c>
      <c r="AH9" s="24" t="n">
        <f aca="false">ROUND(X9*1.08,4)</f>
        <v>4.3935</v>
      </c>
    </row>
    <row r="10" customFormat="false" ht="42" hidden="false" customHeight="true" outlineLevel="0" collapsed="false">
      <c r="A10" s="14" t="s">
        <v>78</v>
      </c>
      <c r="B10" s="15" t="s">
        <v>33</v>
      </c>
      <c r="C10" s="14" t="s">
        <v>79</v>
      </c>
      <c r="D10" s="16" t="s">
        <v>80</v>
      </c>
      <c r="E10" s="14" t="s">
        <v>36</v>
      </c>
      <c r="F10" s="17"/>
      <c r="G10" s="14" t="s">
        <v>81</v>
      </c>
      <c r="H10" s="14" t="s">
        <v>38</v>
      </c>
      <c r="I10" s="14" t="s">
        <v>38</v>
      </c>
      <c r="J10" s="14" t="n">
        <v>8477900000</v>
      </c>
      <c r="K10" s="14" t="n">
        <v>84779032</v>
      </c>
      <c r="L10" s="18" t="s">
        <v>82</v>
      </c>
      <c r="M10" s="17"/>
      <c r="N10" s="19" t="s">
        <v>41</v>
      </c>
      <c r="O10" s="19" t="s">
        <v>38</v>
      </c>
      <c r="P10" s="19" t="s">
        <v>38</v>
      </c>
      <c r="Q10" s="20" t="n">
        <v>46108</v>
      </c>
      <c r="R10" s="19" t="s">
        <v>42</v>
      </c>
      <c r="S10" s="19" t="s">
        <v>43</v>
      </c>
      <c r="T10" s="21"/>
      <c r="U10" s="19"/>
      <c r="V10" s="22" t="n">
        <v>10</v>
      </c>
      <c r="W10" s="23" t="n">
        <v>36</v>
      </c>
      <c r="X10" s="24" t="n">
        <f aca="false">ROUND(W10*1.08/6.9025,4)</f>
        <v>5.6327</v>
      </c>
      <c r="Y10" s="25" t="n">
        <f aca="false">ROUND(X10*V10,2)</f>
        <v>56.33</v>
      </c>
      <c r="Z10" s="22"/>
      <c r="AA10" s="22"/>
      <c r="AB10" s="26"/>
      <c r="AC10" s="14" t="n">
        <v>0.31</v>
      </c>
      <c r="AD10" s="22"/>
      <c r="AE10" s="19" t="s">
        <v>38</v>
      </c>
      <c r="AF10" s="14" t="s">
        <v>79</v>
      </c>
      <c r="AG10" s="27" t="s">
        <v>45</v>
      </c>
      <c r="AH10" s="24" t="n">
        <f aca="false">ROUND(X10*1.08,4)</f>
        <v>6.0833</v>
      </c>
    </row>
    <row r="11" customFormat="false" ht="42" hidden="false" customHeight="true" outlineLevel="0" collapsed="false">
      <c r="A11" s="14" t="s">
        <v>78</v>
      </c>
      <c r="B11" s="15" t="s">
        <v>33</v>
      </c>
      <c r="C11" s="14" t="s">
        <v>79</v>
      </c>
      <c r="D11" s="16" t="s">
        <v>80</v>
      </c>
      <c r="E11" s="14" t="s">
        <v>36</v>
      </c>
      <c r="F11" s="17"/>
      <c r="G11" s="14" t="s">
        <v>83</v>
      </c>
      <c r="H11" s="14" t="s">
        <v>38</v>
      </c>
      <c r="I11" s="14" t="s">
        <v>38</v>
      </c>
      <c r="J11" s="14" t="n">
        <v>8477900000</v>
      </c>
      <c r="K11" s="14" t="n">
        <v>84779032</v>
      </c>
      <c r="L11" s="18" t="s">
        <v>84</v>
      </c>
      <c r="M11" s="17"/>
      <c r="N11" s="19" t="s">
        <v>41</v>
      </c>
      <c r="O11" s="19" t="s">
        <v>38</v>
      </c>
      <c r="P11" s="19" t="s">
        <v>38</v>
      </c>
      <c r="Q11" s="20" t="n">
        <v>46108</v>
      </c>
      <c r="R11" s="19" t="s">
        <v>42</v>
      </c>
      <c r="S11" s="19" t="s">
        <v>43</v>
      </c>
      <c r="T11" s="21"/>
      <c r="U11" s="19"/>
      <c r="V11" s="22" t="n">
        <v>10</v>
      </c>
      <c r="W11" s="23" t="n">
        <v>36</v>
      </c>
      <c r="X11" s="24" t="n">
        <f aca="false">ROUND(W11*1.08/6.9025,4)</f>
        <v>5.6327</v>
      </c>
      <c r="Y11" s="25" t="n">
        <f aca="false">ROUND(X11*V11,2)</f>
        <v>56.33</v>
      </c>
      <c r="Z11" s="22"/>
      <c r="AA11" s="22"/>
      <c r="AB11" s="26"/>
      <c r="AC11" s="14" t="n">
        <v>0.22</v>
      </c>
      <c r="AD11" s="22"/>
      <c r="AE11" s="19" t="s">
        <v>38</v>
      </c>
      <c r="AF11" s="14" t="s">
        <v>79</v>
      </c>
      <c r="AG11" s="27" t="s">
        <v>45</v>
      </c>
      <c r="AH11" s="24" t="n">
        <f aca="false">ROUND(X11*1.08,4)</f>
        <v>6.0833</v>
      </c>
    </row>
    <row r="12" customFormat="false" ht="42" hidden="false" customHeight="true" outlineLevel="0" collapsed="false">
      <c r="A12" s="14" t="s">
        <v>78</v>
      </c>
      <c r="B12" s="15" t="s">
        <v>33</v>
      </c>
      <c r="C12" s="14" t="s">
        <v>79</v>
      </c>
      <c r="D12" s="16" t="s">
        <v>80</v>
      </c>
      <c r="E12" s="14" t="s">
        <v>36</v>
      </c>
      <c r="F12" s="17"/>
      <c r="G12" s="14" t="s">
        <v>85</v>
      </c>
      <c r="H12" s="14" t="s">
        <v>38</v>
      </c>
      <c r="I12" s="14" t="s">
        <v>38</v>
      </c>
      <c r="J12" s="14" t="n">
        <v>8477900000</v>
      </c>
      <c r="K12" s="14" t="n">
        <v>84779032</v>
      </c>
      <c r="L12" s="18" t="s">
        <v>86</v>
      </c>
      <c r="M12" s="17"/>
      <c r="N12" s="19" t="s">
        <v>41</v>
      </c>
      <c r="O12" s="19" t="s">
        <v>38</v>
      </c>
      <c r="P12" s="19" t="s">
        <v>38</v>
      </c>
      <c r="Q12" s="20" t="n">
        <v>46108</v>
      </c>
      <c r="R12" s="19" t="s">
        <v>42</v>
      </c>
      <c r="S12" s="19" t="s">
        <v>43</v>
      </c>
      <c r="T12" s="21"/>
      <c r="U12" s="19"/>
      <c r="V12" s="22" t="n">
        <v>10</v>
      </c>
      <c r="W12" s="23" t="n">
        <v>36</v>
      </c>
      <c r="X12" s="24" t="n">
        <f aca="false">ROUND(W12*1.08/6.9025,4)</f>
        <v>5.6327</v>
      </c>
      <c r="Y12" s="25" t="n">
        <f aca="false">ROUND(X12*V12,2)</f>
        <v>56.33</v>
      </c>
      <c r="Z12" s="22"/>
      <c r="AA12" s="22"/>
      <c r="AB12" s="26"/>
      <c r="AC12" s="25" t="n">
        <v>0.3</v>
      </c>
      <c r="AD12" s="22"/>
      <c r="AE12" s="19" t="s">
        <v>38</v>
      </c>
      <c r="AF12" s="14" t="s">
        <v>79</v>
      </c>
      <c r="AG12" s="27" t="s">
        <v>45</v>
      </c>
      <c r="AH12" s="24" t="n">
        <f aca="false">ROUND(X12*1.08,4)</f>
        <v>6.0833</v>
      </c>
    </row>
    <row r="13" customFormat="false" ht="42" hidden="false" customHeight="true" outlineLevel="0" collapsed="false">
      <c r="A13" s="14" t="s">
        <v>78</v>
      </c>
      <c r="B13" s="15" t="s">
        <v>33</v>
      </c>
      <c r="C13" s="14" t="s">
        <v>79</v>
      </c>
      <c r="D13" s="16" t="s">
        <v>87</v>
      </c>
      <c r="E13" s="14" t="s">
        <v>36</v>
      </c>
      <c r="F13" s="17"/>
      <c r="G13" s="14" t="s">
        <v>88</v>
      </c>
      <c r="H13" s="14" t="s">
        <v>38</v>
      </c>
      <c r="I13" s="14" t="s">
        <v>38</v>
      </c>
      <c r="J13" s="14" t="n">
        <v>8477900000</v>
      </c>
      <c r="K13" s="14" t="n">
        <v>84779032</v>
      </c>
      <c r="L13" s="18" t="s">
        <v>89</v>
      </c>
      <c r="M13" s="17"/>
      <c r="N13" s="19" t="s">
        <v>41</v>
      </c>
      <c r="O13" s="19" t="s">
        <v>38</v>
      </c>
      <c r="P13" s="19" t="s">
        <v>38</v>
      </c>
      <c r="Q13" s="20" t="n">
        <v>46108</v>
      </c>
      <c r="R13" s="19" t="s">
        <v>42</v>
      </c>
      <c r="S13" s="19" t="s">
        <v>43</v>
      </c>
      <c r="T13" s="21"/>
      <c r="U13" s="19"/>
      <c r="V13" s="22" t="n">
        <v>30</v>
      </c>
      <c r="W13" s="23" t="n">
        <v>16</v>
      </c>
      <c r="X13" s="24" t="n">
        <f aca="false">ROUND(W13*1.08/6.9025,4)</f>
        <v>2.5034</v>
      </c>
      <c r="Y13" s="25" t="n">
        <f aca="false">ROUND(X13*V13,2)</f>
        <v>75.1</v>
      </c>
      <c r="Z13" s="22"/>
      <c r="AA13" s="22"/>
      <c r="AB13" s="26"/>
      <c r="AC13" s="14" t="n">
        <v>0.18</v>
      </c>
      <c r="AD13" s="22"/>
      <c r="AE13" s="19" t="s">
        <v>38</v>
      </c>
      <c r="AF13" s="14" t="s">
        <v>79</v>
      </c>
      <c r="AG13" s="27" t="s">
        <v>45</v>
      </c>
      <c r="AH13" s="24" t="n">
        <f aca="false">ROUND(X13*1.08,4)</f>
        <v>2.7037</v>
      </c>
    </row>
    <row r="14" customFormat="false" ht="42" hidden="false" customHeight="true" outlineLevel="0" collapsed="false">
      <c r="A14" s="14" t="s">
        <v>90</v>
      </c>
      <c r="B14" s="15" t="s">
        <v>33</v>
      </c>
      <c r="C14" s="14" t="s">
        <v>91</v>
      </c>
      <c r="D14" s="16" t="s">
        <v>92</v>
      </c>
      <c r="E14" s="14" t="s">
        <v>93</v>
      </c>
      <c r="F14" s="17" t="s">
        <v>94</v>
      </c>
      <c r="G14" s="14" t="s">
        <v>95</v>
      </c>
      <c r="H14" s="14" t="s">
        <v>38</v>
      </c>
      <c r="I14" s="14" t="s">
        <v>38</v>
      </c>
      <c r="J14" s="14" t="n">
        <v>8481804090</v>
      </c>
      <c r="K14" s="14" t="n">
        <v>84818062</v>
      </c>
      <c r="L14" s="18" t="s">
        <v>96</v>
      </c>
      <c r="M14" s="17"/>
      <c r="N14" s="19" t="s">
        <v>41</v>
      </c>
      <c r="O14" s="19" t="s">
        <v>38</v>
      </c>
      <c r="P14" s="19" t="s">
        <v>38</v>
      </c>
      <c r="Q14" s="20" t="n">
        <v>46108</v>
      </c>
      <c r="R14" s="19" t="s">
        <v>42</v>
      </c>
      <c r="S14" s="19" t="s">
        <v>43</v>
      </c>
      <c r="T14" s="21"/>
      <c r="U14" s="19"/>
      <c r="V14" s="22" t="n">
        <v>20</v>
      </c>
      <c r="W14" s="23" t="n">
        <v>32</v>
      </c>
      <c r="X14" s="24" t="n">
        <f aca="false">ROUND(W14*1.08/6.9025,4)</f>
        <v>5.0069</v>
      </c>
      <c r="Y14" s="25" t="n">
        <f aca="false">ROUND(X14*V14,2)</f>
        <v>100.14</v>
      </c>
      <c r="Z14" s="22" t="s">
        <v>97</v>
      </c>
      <c r="AA14" s="22" t="n">
        <v>1</v>
      </c>
      <c r="AB14" s="26" t="n">
        <v>4.26</v>
      </c>
      <c r="AC14" s="14" t="n">
        <v>3.4</v>
      </c>
      <c r="AD14" s="21"/>
      <c r="AE14" s="19" t="s">
        <v>98</v>
      </c>
      <c r="AF14" s="14" t="s">
        <v>91</v>
      </c>
      <c r="AG14" s="27" t="s">
        <v>45</v>
      </c>
      <c r="AH14" s="24" t="n">
        <f aca="false">ROUND(X14*1.08,4)</f>
        <v>5.4075</v>
      </c>
    </row>
    <row r="15" customFormat="false" ht="42" hidden="false" customHeight="true" outlineLevel="0" collapsed="false">
      <c r="A15" s="14" t="s">
        <v>90</v>
      </c>
      <c r="B15" s="15" t="s">
        <v>33</v>
      </c>
      <c r="C15" s="14" t="s">
        <v>91</v>
      </c>
      <c r="D15" s="16" t="s">
        <v>92</v>
      </c>
      <c r="E15" s="2" t="s">
        <v>99</v>
      </c>
      <c r="F15" s="17" t="s">
        <v>100</v>
      </c>
      <c r="G15" s="14" t="s">
        <v>101</v>
      </c>
      <c r="H15" s="14" t="s">
        <v>38</v>
      </c>
      <c r="I15" s="14" t="s">
        <v>38</v>
      </c>
      <c r="J15" s="14" t="n">
        <v>8481804090</v>
      </c>
      <c r="K15" s="14" t="n">
        <v>84818062</v>
      </c>
      <c r="L15" s="18" t="s">
        <v>102</v>
      </c>
      <c r="M15" s="17"/>
      <c r="N15" s="19" t="s">
        <v>41</v>
      </c>
      <c r="O15" s="19" t="s">
        <v>38</v>
      </c>
      <c r="P15" s="19" t="s">
        <v>38</v>
      </c>
      <c r="Q15" s="20" t="n">
        <v>46108</v>
      </c>
      <c r="R15" s="19" t="s">
        <v>42</v>
      </c>
      <c r="S15" s="19" t="s">
        <v>43</v>
      </c>
      <c r="T15" s="21"/>
      <c r="U15" s="19"/>
      <c r="V15" s="22" t="n">
        <v>20</v>
      </c>
      <c r="W15" s="23" t="n">
        <v>45</v>
      </c>
      <c r="X15" s="24" t="n">
        <f aca="false">ROUND(W15*1.08/6.9025,4)</f>
        <v>7.0409</v>
      </c>
      <c r="Y15" s="25" t="n">
        <f aca="false">ROUND(X15*V15,2)</f>
        <v>140.82</v>
      </c>
      <c r="Z15" s="22" t="s">
        <v>103</v>
      </c>
      <c r="AA15" s="22" t="n">
        <v>1</v>
      </c>
      <c r="AB15" s="26" t="n">
        <v>4.7</v>
      </c>
      <c r="AC15" s="14" t="n">
        <v>4</v>
      </c>
      <c r="AD15" s="21"/>
      <c r="AE15" s="19" t="s">
        <v>104</v>
      </c>
      <c r="AF15" s="14" t="s">
        <v>91</v>
      </c>
      <c r="AG15" s="27" t="s">
        <v>45</v>
      </c>
      <c r="AH15" s="24" t="n">
        <f aca="false">ROUND(X15*1.08,4)</f>
        <v>7.6042</v>
      </c>
    </row>
    <row r="16" customFormat="false" ht="42" hidden="false" customHeight="true" outlineLevel="0" collapsed="false">
      <c r="A16" s="14" t="s">
        <v>105</v>
      </c>
      <c r="B16" s="15" t="s">
        <v>33</v>
      </c>
      <c r="C16" s="14" t="s">
        <v>91</v>
      </c>
      <c r="D16" s="16" t="s">
        <v>106</v>
      </c>
      <c r="E16" s="14" t="s">
        <v>107</v>
      </c>
      <c r="F16" s="17" t="s">
        <v>108</v>
      </c>
      <c r="G16" s="14" t="s">
        <v>109</v>
      </c>
      <c r="H16" s="14" t="s">
        <v>38</v>
      </c>
      <c r="I16" s="14" t="s">
        <v>38</v>
      </c>
      <c r="J16" s="14" t="n">
        <v>8433909000</v>
      </c>
      <c r="K16" s="14" t="n">
        <v>84339090</v>
      </c>
      <c r="L16" s="18" t="s">
        <v>110</v>
      </c>
      <c r="M16" s="17"/>
      <c r="N16" s="19" t="s">
        <v>111</v>
      </c>
      <c r="O16" s="19" t="s">
        <v>112</v>
      </c>
      <c r="P16" s="19" t="s">
        <v>113</v>
      </c>
      <c r="Q16" s="20" t="n">
        <v>46108</v>
      </c>
      <c r="R16" s="19" t="s">
        <v>42</v>
      </c>
      <c r="S16" s="19" t="s">
        <v>43</v>
      </c>
      <c r="T16" s="21"/>
      <c r="U16" s="19"/>
      <c r="V16" s="22" t="n">
        <v>3</v>
      </c>
      <c r="W16" s="23" t="n">
        <v>28</v>
      </c>
      <c r="X16" s="24" t="n">
        <f aca="false">ROUND(W16*1.08/6.9025,4)</f>
        <v>4.381</v>
      </c>
      <c r="Y16" s="25" t="n">
        <f aca="false">ROUND(X16*V16,2)</f>
        <v>13.14</v>
      </c>
      <c r="Z16" s="22" t="s">
        <v>114</v>
      </c>
      <c r="AA16" s="22" t="n">
        <v>1</v>
      </c>
      <c r="AB16" s="26" t="n">
        <v>5.67</v>
      </c>
      <c r="AC16" s="14" t="n">
        <v>0.91</v>
      </c>
      <c r="AD16" s="22"/>
      <c r="AE16" s="19" t="s">
        <v>115</v>
      </c>
      <c r="AF16" s="14" t="s">
        <v>91</v>
      </c>
      <c r="AG16" s="27" t="s">
        <v>45</v>
      </c>
      <c r="AH16" s="24" t="n">
        <f aca="false">ROUND(X16*1.08,4)</f>
        <v>4.7315</v>
      </c>
    </row>
    <row r="17" customFormat="false" ht="42" hidden="false" customHeight="true" outlineLevel="0" collapsed="false">
      <c r="A17" s="14" t="s">
        <v>116</v>
      </c>
      <c r="B17" s="15" t="s">
        <v>33</v>
      </c>
      <c r="C17" s="14" t="s">
        <v>91</v>
      </c>
      <c r="D17" s="16" t="s">
        <v>117</v>
      </c>
      <c r="E17" s="14" t="s">
        <v>36</v>
      </c>
      <c r="F17" s="17"/>
      <c r="G17" s="14" t="s">
        <v>38</v>
      </c>
      <c r="H17" s="14" t="s">
        <v>38</v>
      </c>
      <c r="I17" s="14" t="s">
        <v>38</v>
      </c>
      <c r="J17" s="14" t="n">
        <v>7326199000</v>
      </c>
      <c r="K17" s="14" t="n">
        <v>73071110</v>
      </c>
      <c r="L17" s="18" t="s">
        <v>118</v>
      </c>
      <c r="M17" s="17"/>
      <c r="N17" s="19" t="s">
        <v>41</v>
      </c>
      <c r="O17" s="19" t="s">
        <v>38</v>
      </c>
      <c r="P17" s="19" t="s">
        <v>38</v>
      </c>
      <c r="Q17" s="20" t="n">
        <v>46108</v>
      </c>
      <c r="R17" s="19" t="s">
        <v>42</v>
      </c>
      <c r="S17" s="19" t="s">
        <v>43</v>
      </c>
      <c r="T17" s="21"/>
      <c r="U17" s="19"/>
      <c r="V17" s="22" t="n">
        <v>10</v>
      </c>
      <c r="W17" s="23" t="n">
        <v>4</v>
      </c>
      <c r="X17" s="24" t="n">
        <f aca="false">ROUND(W17*1.08/6.9025,4)</f>
        <v>0.6259</v>
      </c>
      <c r="Y17" s="25" t="n">
        <f aca="false">ROUND(X17*V17,2)</f>
        <v>6.26</v>
      </c>
      <c r="Z17" s="22"/>
      <c r="AA17" s="22"/>
      <c r="AB17" s="26"/>
      <c r="AC17" s="14" t="n">
        <v>0.14</v>
      </c>
      <c r="AD17" s="22"/>
      <c r="AE17" s="19" t="s">
        <v>38</v>
      </c>
      <c r="AF17" s="14" t="s">
        <v>91</v>
      </c>
      <c r="AG17" s="27" t="s">
        <v>45</v>
      </c>
      <c r="AH17" s="24" t="n">
        <f aca="false">ROUND(X17*1.08,4)</f>
        <v>0.676</v>
      </c>
    </row>
    <row r="18" customFormat="false" ht="42" hidden="false" customHeight="true" outlineLevel="0" collapsed="false">
      <c r="A18" s="14" t="s">
        <v>119</v>
      </c>
      <c r="B18" s="15" t="s">
        <v>33</v>
      </c>
      <c r="C18" s="14" t="s">
        <v>120</v>
      </c>
      <c r="D18" s="16" t="s">
        <v>121</v>
      </c>
      <c r="E18" s="14" t="s">
        <v>36</v>
      </c>
      <c r="F18" s="17"/>
      <c r="G18" s="14" t="s">
        <v>122</v>
      </c>
      <c r="H18" s="14" t="s">
        <v>38</v>
      </c>
      <c r="I18" s="14" t="s">
        <v>38</v>
      </c>
      <c r="J18" s="14" t="n">
        <v>6914900000</v>
      </c>
      <c r="K18" s="14" t="n">
        <v>69149000</v>
      </c>
      <c r="L18" s="18" t="s">
        <v>123</v>
      </c>
      <c r="M18" s="17"/>
      <c r="N18" s="19" t="s">
        <v>124</v>
      </c>
      <c r="O18" s="19" t="s">
        <v>38</v>
      </c>
      <c r="P18" s="19" t="s">
        <v>38</v>
      </c>
      <c r="Q18" s="20" t="n">
        <v>46108</v>
      </c>
      <c r="R18" s="19" t="s">
        <v>42</v>
      </c>
      <c r="S18" s="19" t="s">
        <v>43</v>
      </c>
      <c r="T18" s="21"/>
      <c r="U18" s="19"/>
      <c r="V18" s="22" t="n">
        <v>4</v>
      </c>
      <c r="W18" s="23" t="n">
        <v>145</v>
      </c>
      <c r="X18" s="24" t="n">
        <f aca="false">ROUND(W18*1.08/6.9025,4)</f>
        <v>22.6874</v>
      </c>
      <c r="Y18" s="25" t="n">
        <f aca="false">ROUND(X18*V18,2)</f>
        <v>90.75</v>
      </c>
      <c r="Z18" s="22"/>
      <c r="AA18" s="22"/>
      <c r="AB18" s="26"/>
      <c r="AC18" s="25" t="n">
        <v>0.47</v>
      </c>
      <c r="AD18" s="22"/>
      <c r="AE18" s="19" t="s">
        <v>125</v>
      </c>
      <c r="AF18" s="14" t="s">
        <v>120</v>
      </c>
      <c r="AG18" s="27" t="s">
        <v>45</v>
      </c>
      <c r="AH18" s="24" t="n">
        <f aca="false">ROUND(X18*1.08,4)</f>
        <v>24.5024</v>
      </c>
    </row>
    <row r="19" customFormat="false" ht="42" hidden="false" customHeight="true" outlineLevel="0" collapsed="false">
      <c r="A19" s="14" t="s">
        <v>126</v>
      </c>
      <c r="B19" s="15" t="s">
        <v>33</v>
      </c>
      <c r="C19" s="14" t="s">
        <v>127</v>
      </c>
      <c r="D19" s="16" t="s">
        <v>128</v>
      </c>
      <c r="E19" s="14" t="s">
        <v>129</v>
      </c>
      <c r="F19" s="17"/>
      <c r="G19" s="14" t="s">
        <v>130</v>
      </c>
      <c r="H19" s="14" t="s">
        <v>38</v>
      </c>
      <c r="I19" s="14" t="s">
        <v>38</v>
      </c>
      <c r="J19" s="14" t="n">
        <v>8205700000</v>
      </c>
      <c r="K19" s="14" t="n">
        <v>82057000</v>
      </c>
      <c r="L19" s="18" t="s">
        <v>131</v>
      </c>
      <c r="M19" s="17"/>
      <c r="N19" s="19" t="s">
        <v>41</v>
      </c>
      <c r="O19" s="19" t="s">
        <v>38</v>
      </c>
      <c r="P19" s="19" t="s">
        <v>38</v>
      </c>
      <c r="Q19" s="20" t="n">
        <v>46108</v>
      </c>
      <c r="R19" s="19" t="s">
        <v>77</v>
      </c>
      <c r="S19" s="19" t="s">
        <v>43</v>
      </c>
      <c r="T19" s="21"/>
      <c r="U19" s="19"/>
      <c r="V19" s="22" t="n">
        <v>1</v>
      </c>
      <c r="W19" s="23" t="n">
        <v>195</v>
      </c>
      <c r="X19" s="24" t="n">
        <f aca="false">ROUND(W19*1.08/6.9025,4)</f>
        <v>30.5107</v>
      </c>
      <c r="Y19" s="25" t="n">
        <f aca="false">ROUND(X19*V19,2)</f>
        <v>30.51</v>
      </c>
      <c r="Z19" s="22"/>
      <c r="AA19" s="22"/>
      <c r="AB19" s="26"/>
      <c r="AC19" s="14" t="n">
        <v>0.84</v>
      </c>
      <c r="AD19" s="22"/>
      <c r="AE19" s="19" t="s">
        <v>132</v>
      </c>
      <c r="AF19" s="14" t="s">
        <v>127</v>
      </c>
      <c r="AG19" s="27" t="s">
        <v>45</v>
      </c>
      <c r="AH19" s="24" t="n">
        <f aca="false">ROUND(X19*1.08,4)</f>
        <v>32.9516</v>
      </c>
    </row>
    <row r="20" customFormat="false" ht="42" hidden="false" customHeight="true" outlineLevel="0" collapsed="false">
      <c r="A20" s="14" t="s">
        <v>133</v>
      </c>
      <c r="B20" s="15" t="s">
        <v>33</v>
      </c>
      <c r="C20" s="14" t="s">
        <v>134</v>
      </c>
      <c r="D20" s="16" t="s">
        <v>135</v>
      </c>
      <c r="E20" s="14" t="s">
        <v>36</v>
      </c>
      <c r="F20" s="17"/>
      <c r="G20" s="14" t="s">
        <v>136</v>
      </c>
      <c r="H20" s="14" t="s">
        <v>38</v>
      </c>
      <c r="I20" s="14" t="s">
        <v>38</v>
      </c>
      <c r="J20" s="14" t="n">
        <v>8412909090</v>
      </c>
      <c r="K20" s="14" t="n">
        <v>84129090</v>
      </c>
      <c r="L20" s="18" t="s">
        <v>137</v>
      </c>
      <c r="M20" s="17"/>
      <c r="N20" s="19" t="s">
        <v>41</v>
      </c>
      <c r="O20" s="19" t="s">
        <v>38</v>
      </c>
      <c r="P20" s="19" t="s">
        <v>38</v>
      </c>
      <c r="Q20" s="20" t="n">
        <v>46108</v>
      </c>
      <c r="R20" s="19" t="s">
        <v>42</v>
      </c>
      <c r="S20" s="19" t="s">
        <v>43</v>
      </c>
      <c r="T20" s="21"/>
      <c r="U20" s="19"/>
      <c r="V20" s="22" t="n">
        <v>1</v>
      </c>
      <c r="W20" s="23" t="n">
        <v>75</v>
      </c>
      <c r="X20" s="24" t="n">
        <f aca="false">ROUND(W20*1.08/6.9025,4)</f>
        <v>11.7349</v>
      </c>
      <c r="Y20" s="25" t="n">
        <f aca="false">ROUND(X20*V20,2)</f>
        <v>11.73</v>
      </c>
      <c r="Z20" s="22"/>
      <c r="AA20" s="22"/>
      <c r="AB20" s="26"/>
      <c r="AC20" s="14" t="n">
        <v>1.12</v>
      </c>
      <c r="AD20" s="22"/>
      <c r="AE20" s="19" t="s">
        <v>138</v>
      </c>
      <c r="AF20" s="14" t="s">
        <v>134</v>
      </c>
      <c r="AG20" s="27" t="s">
        <v>45</v>
      </c>
      <c r="AH20" s="24" t="n">
        <f aca="false">ROUND(X20*1.08,4)</f>
        <v>12.6737</v>
      </c>
    </row>
    <row r="21" customFormat="false" ht="42" hidden="false" customHeight="true" outlineLevel="0" collapsed="false">
      <c r="A21" s="14" t="s">
        <v>139</v>
      </c>
      <c r="B21" s="15" t="s">
        <v>33</v>
      </c>
      <c r="C21" s="14" t="s">
        <v>134</v>
      </c>
      <c r="D21" s="16" t="s">
        <v>140</v>
      </c>
      <c r="E21" s="14" t="s">
        <v>141</v>
      </c>
      <c r="F21" s="17"/>
      <c r="G21" s="14" t="s">
        <v>38</v>
      </c>
      <c r="H21" s="14" t="s">
        <v>38</v>
      </c>
      <c r="I21" s="14" t="s">
        <v>38</v>
      </c>
      <c r="J21" s="14" t="n">
        <v>8443919090</v>
      </c>
      <c r="K21" s="14" t="n">
        <v>84439990</v>
      </c>
      <c r="L21" s="18" t="s">
        <v>142</v>
      </c>
      <c r="M21" s="17"/>
      <c r="N21" s="19" t="s">
        <v>41</v>
      </c>
      <c r="O21" s="19" t="s">
        <v>38</v>
      </c>
      <c r="P21" s="19" t="s">
        <v>38</v>
      </c>
      <c r="Q21" s="20" t="n">
        <v>46108</v>
      </c>
      <c r="R21" s="19" t="s">
        <v>42</v>
      </c>
      <c r="S21" s="19" t="s">
        <v>43</v>
      </c>
      <c r="T21" s="21"/>
      <c r="U21" s="19"/>
      <c r="V21" s="22" t="n">
        <v>2</v>
      </c>
      <c r="W21" s="23" t="n">
        <v>285</v>
      </c>
      <c r="X21" s="24" t="n">
        <f aca="false">ROUND(W21/1.03*1.08/6.9025,4)</f>
        <v>43.2937</v>
      </c>
      <c r="Y21" s="25" t="n">
        <f aca="false">ROUND(X21*V21,2)</f>
        <v>86.59</v>
      </c>
      <c r="Z21" s="22"/>
      <c r="AA21" s="22"/>
      <c r="AB21" s="26"/>
      <c r="AC21" s="14" t="n">
        <v>1.77</v>
      </c>
      <c r="AD21" s="22"/>
      <c r="AE21" s="19" t="s">
        <v>143</v>
      </c>
      <c r="AF21" s="14" t="s">
        <v>134</v>
      </c>
      <c r="AG21" s="27" t="s">
        <v>45</v>
      </c>
      <c r="AH21" s="24" t="n">
        <f aca="false">ROUND(X21/1.03*1.08,4)</f>
        <v>45.3953</v>
      </c>
    </row>
    <row r="22" customFormat="false" ht="42" hidden="false" customHeight="true" outlineLevel="0" collapsed="false">
      <c r="A22" s="14" t="s">
        <v>144</v>
      </c>
      <c r="B22" s="14" t="s">
        <v>145</v>
      </c>
      <c r="C22" s="14" t="s">
        <v>146</v>
      </c>
      <c r="D22" s="16" t="s">
        <v>147</v>
      </c>
      <c r="E22" s="14" t="s">
        <v>148</v>
      </c>
      <c r="F22" s="17"/>
      <c r="G22" s="14" t="s">
        <v>149</v>
      </c>
      <c r="H22" s="14" t="s">
        <v>38</v>
      </c>
      <c r="I22" s="14" t="s">
        <v>150</v>
      </c>
      <c r="J22" s="14" t="n">
        <v>8466200090</v>
      </c>
      <c r="K22" s="14" t="n">
        <v>84662090</v>
      </c>
      <c r="L22" s="18" t="s">
        <v>151</v>
      </c>
      <c r="M22" s="17" t="s">
        <v>152</v>
      </c>
      <c r="N22" s="19" t="s">
        <v>153</v>
      </c>
      <c r="O22" s="19" t="s">
        <v>38</v>
      </c>
      <c r="P22" s="19" t="s">
        <v>38</v>
      </c>
      <c r="Q22" s="20" t="n">
        <v>46119</v>
      </c>
      <c r="R22" s="19" t="s">
        <v>42</v>
      </c>
      <c r="S22" s="19" t="s">
        <v>43</v>
      </c>
      <c r="T22" s="21"/>
      <c r="U22" s="19"/>
      <c r="V22" s="22" t="n">
        <v>1</v>
      </c>
      <c r="W22" s="23" t="n">
        <v>50</v>
      </c>
      <c r="X22" s="24" t="n">
        <f aca="false">ROUND(W22/1.13*1.08/6.9025,4)</f>
        <v>6.9232</v>
      </c>
      <c r="Y22" s="25" t="n">
        <f aca="false">ROUND(X22*V22,2)</f>
        <v>6.92</v>
      </c>
      <c r="Z22" s="22" t="s">
        <v>154</v>
      </c>
      <c r="AA22" s="22" t="n">
        <v>1</v>
      </c>
      <c r="AB22" s="26" t="n">
        <v>10</v>
      </c>
      <c r="AC22" s="14" t="n">
        <v>0.2</v>
      </c>
      <c r="AD22" s="22" t="s">
        <v>155</v>
      </c>
      <c r="AE22" s="19" t="s">
        <v>156</v>
      </c>
      <c r="AF22" s="14" t="s">
        <v>146</v>
      </c>
      <c r="AG22" s="27" t="s">
        <v>45</v>
      </c>
      <c r="AH22" s="24" t="n">
        <f aca="false">ROUND(X22/1.13*1.08,4)</f>
        <v>6.6169</v>
      </c>
    </row>
    <row r="23" customFormat="false" ht="42" hidden="false" customHeight="true" outlineLevel="0" collapsed="false">
      <c r="A23" s="14" t="s">
        <v>157</v>
      </c>
      <c r="B23" s="14" t="s">
        <v>158</v>
      </c>
      <c r="C23" s="14" t="s">
        <v>146</v>
      </c>
      <c r="D23" s="16" t="s">
        <v>159</v>
      </c>
      <c r="E23" s="14" t="s">
        <v>148</v>
      </c>
      <c r="F23" s="17"/>
      <c r="G23" s="14" t="s">
        <v>149</v>
      </c>
      <c r="H23" s="14" t="s">
        <v>38</v>
      </c>
      <c r="I23" s="14" t="s">
        <v>160</v>
      </c>
      <c r="J23" s="14" t="n">
        <v>8466200090</v>
      </c>
      <c r="K23" s="14" t="n">
        <v>84662090</v>
      </c>
      <c r="L23" s="18" t="s">
        <v>151</v>
      </c>
      <c r="M23" s="17" t="s">
        <v>152</v>
      </c>
      <c r="N23" s="19" t="s">
        <v>153</v>
      </c>
      <c r="O23" s="19" t="s">
        <v>38</v>
      </c>
      <c r="P23" s="19" t="s">
        <v>38</v>
      </c>
      <c r="Q23" s="20" t="n">
        <v>46119</v>
      </c>
      <c r="R23" s="19" t="s">
        <v>42</v>
      </c>
      <c r="S23" s="19" t="s">
        <v>43</v>
      </c>
      <c r="T23" s="21"/>
      <c r="U23" s="19"/>
      <c r="V23" s="22" t="n">
        <v>1</v>
      </c>
      <c r="W23" s="23" t="n">
        <v>50</v>
      </c>
      <c r="X23" s="24" t="n">
        <f aca="false">ROUND(W23/1.13*1.08/6.9025,4)</f>
        <v>6.9232</v>
      </c>
      <c r="Y23" s="25" t="n">
        <f aca="false">ROUND(X23*V23,2)</f>
        <v>6.92</v>
      </c>
      <c r="Z23" s="22"/>
      <c r="AA23" s="22"/>
      <c r="AB23" s="26"/>
      <c r="AC23" s="14" t="n">
        <v>0.1</v>
      </c>
      <c r="AD23" s="22"/>
      <c r="AE23" s="19" t="s">
        <v>161</v>
      </c>
      <c r="AF23" s="14" t="s">
        <v>146</v>
      </c>
      <c r="AG23" s="27" t="s">
        <v>45</v>
      </c>
      <c r="AH23" s="24" t="n">
        <f aca="false">ROUND(X23/1.13*1.08,4)</f>
        <v>6.6169</v>
      </c>
    </row>
    <row r="24" customFormat="false" ht="42" hidden="false" customHeight="true" outlineLevel="0" collapsed="false">
      <c r="A24" s="14" t="s">
        <v>162</v>
      </c>
      <c r="B24" s="14" t="s">
        <v>163</v>
      </c>
      <c r="C24" s="14" t="s">
        <v>146</v>
      </c>
      <c r="D24" s="16" t="s">
        <v>164</v>
      </c>
      <c r="E24" s="14" t="s">
        <v>148</v>
      </c>
      <c r="F24" s="17"/>
      <c r="G24" s="14" t="s">
        <v>149</v>
      </c>
      <c r="H24" s="14" t="s">
        <v>38</v>
      </c>
      <c r="I24" s="14" t="s">
        <v>165</v>
      </c>
      <c r="J24" s="14" t="n">
        <v>8466200090</v>
      </c>
      <c r="K24" s="14" t="n">
        <v>84662090</v>
      </c>
      <c r="L24" s="18" t="s">
        <v>151</v>
      </c>
      <c r="M24" s="17" t="s">
        <v>152</v>
      </c>
      <c r="N24" s="19" t="s">
        <v>153</v>
      </c>
      <c r="O24" s="19" t="s">
        <v>38</v>
      </c>
      <c r="P24" s="19" t="s">
        <v>38</v>
      </c>
      <c r="Q24" s="20" t="n">
        <v>46119</v>
      </c>
      <c r="R24" s="19" t="s">
        <v>42</v>
      </c>
      <c r="S24" s="19" t="s">
        <v>43</v>
      </c>
      <c r="T24" s="21"/>
      <c r="U24" s="19"/>
      <c r="V24" s="22" t="n">
        <v>2</v>
      </c>
      <c r="W24" s="23" t="n">
        <v>80</v>
      </c>
      <c r="X24" s="24" t="n">
        <f aca="false">ROUND(W24/1.13*1.08/6.9025,4)</f>
        <v>11.0772</v>
      </c>
      <c r="Y24" s="25" t="n">
        <f aca="false">ROUND(X24*V24,2)</f>
        <v>22.15</v>
      </c>
      <c r="Z24" s="22"/>
      <c r="AA24" s="22"/>
      <c r="AB24" s="26"/>
      <c r="AC24" s="14" t="n">
        <v>1</v>
      </c>
      <c r="AD24" s="22"/>
      <c r="AE24" s="19" t="s">
        <v>166</v>
      </c>
      <c r="AF24" s="14" t="s">
        <v>146</v>
      </c>
      <c r="AG24" s="27" t="s">
        <v>45</v>
      </c>
      <c r="AH24" s="24" t="n">
        <f aca="false">ROUND(X24/1.13*1.08,4)</f>
        <v>10.5871</v>
      </c>
    </row>
    <row r="25" customFormat="false" ht="42" hidden="false" customHeight="true" outlineLevel="0" collapsed="false">
      <c r="A25" s="14" t="s">
        <v>167</v>
      </c>
      <c r="B25" s="14" t="s">
        <v>168</v>
      </c>
      <c r="C25" s="14" t="s">
        <v>146</v>
      </c>
      <c r="D25" s="16" t="s">
        <v>169</v>
      </c>
      <c r="E25" s="14" t="s">
        <v>148</v>
      </c>
      <c r="F25" s="17"/>
      <c r="G25" s="14" t="s">
        <v>149</v>
      </c>
      <c r="H25" s="14" t="s">
        <v>38</v>
      </c>
      <c r="I25" s="14" t="s">
        <v>170</v>
      </c>
      <c r="J25" s="14" t="n">
        <v>8466200090</v>
      </c>
      <c r="K25" s="14" t="n">
        <v>84662090</v>
      </c>
      <c r="L25" s="18" t="s">
        <v>151</v>
      </c>
      <c r="M25" s="17" t="s">
        <v>152</v>
      </c>
      <c r="N25" s="19" t="s">
        <v>153</v>
      </c>
      <c r="O25" s="19" t="s">
        <v>38</v>
      </c>
      <c r="P25" s="19" t="s">
        <v>38</v>
      </c>
      <c r="Q25" s="20" t="n">
        <v>46119</v>
      </c>
      <c r="R25" s="19" t="s">
        <v>42</v>
      </c>
      <c r="S25" s="19" t="s">
        <v>43</v>
      </c>
      <c r="T25" s="21"/>
      <c r="U25" s="19"/>
      <c r="V25" s="22" t="n">
        <v>1</v>
      </c>
      <c r="W25" s="23" t="n">
        <v>50</v>
      </c>
      <c r="X25" s="24" t="n">
        <f aca="false">ROUND(W25/1.13*1.08/6.9025,4)</f>
        <v>6.9232</v>
      </c>
      <c r="Y25" s="25" t="n">
        <f aca="false">ROUND(X25*V25,2)</f>
        <v>6.92</v>
      </c>
      <c r="Z25" s="22"/>
      <c r="AA25" s="22"/>
      <c r="AB25" s="26"/>
      <c r="AC25" s="14" t="n">
        <v>0.1</v>
      </c>
      <c r="AD25" s="22"/>
      <c r="AE25" s="19" t="s">
        <v>171</v>
      </c>
      <c r="AF25" s="14" t="s">
        <v>146</v>
      </c>
      <c r="AG25" s="27" t="s">
        <v>45</v>
      </c>
      <c r="AH25" s="24" t="n">
        <f aca="false">ROUND(X25/1.13*1.08,4)</f>
        <v>6.6169</v>
      </c>
    </row>
    <row r="26" customFormat="false" ht="42" hidden="false" customHeight="true" outlineLevel="0" collapsed="false">
      <c r="A26" s="14" t="s">
        <v>172</v>
      </c>
      <c r="B26" s="14" t="s">
        <v>173</v>
      </c>
      <c r="C26" s="14" t="s">
        <v>146</v>
      </c>
      <c r="D26" s="16" t="s">
        <v>174</v>
      </c>
      <c r="E26" s="14" t="s">
        <v>148</v>
      </c>
      <c r="F26" s="17"/>
      <c r="G26" s="14" t="s">
        <v>149</v>
      </c>
      <c r="H26" s="14" t="s">
        <v>38</v>
      </c>
      <c r="I26" s="14" t="s">
        <v>175</v>
      </c>
      <c r="J26" s="14" t="n">
        <v>8466200090</v>
      </c>
      <c r="K26" s="14" t="n">
        <v>84662090</v>
      </c>
      <c r="L26" s="18" t="s">
        <v>151</v>
      </c>
      <c r="M26" s="17" t="s">
        <v>152</v>
      </c>
      <c r="N26" s="19" t="s">
        <v>153</v>
      </c>
      <c r="O26" s="19" t="s">
        <v>38</v>
      </c>
      <c r="P26" s="19" t="s">
        <v>38</v>
      </c>
      <c r="Q26" s="20" t="n">
        <v>46119</v>
      </c>
      <c r="R26" s="19" t="s">
        <v>42</v>
      </c>
      <c r="S26" s="19" t="s">
        <v>43</v>
      </c>
      <c r="T26" s="21"/>
      <c r="U26" s="19"/>
      <c r="V26" s="22" t="n">
        <v>1</v>
      </c>
      <c r="W26" s="23" t="n">
        <v>50</v>
      </c>
      <c r="X26" s="24" t="n">
        <f aca="false">ROUND(W26/1.13*1.08/6.9025,4)</f>
        <v>6.9232</v>
      </c>
      <c r="Y26" s="25" t="n">
        <f aca="false">ROUND(X26*V26,2)</f>
        <v>6.92</v>
      </c>
      <c r="Z26" s="22"/>
      <c r="AA26" s="22"/>
      <c r="AB26" s="26"/>
      <c r="AC26" s="14" t="n">
        <v>0.2</v>
      </c>
      <c r="AD26" s="22"/>
      <c r="AE26" s="19" t="s">
        <v>176</v>
      </c>
      <c r="AF26" s="14" t="s">
        <v>146</v>
      </c>
      <c r="AG26" s="27" t="s">
        <v>45</v>
      </c>
      <c r="AH26" s="24" t="n">
        <f aca="false">ROUND(X26/1.13*1.08,4)</f>
        <v>6.6169</v>
      </c>
    </row>
    <row r="27" customFormat="false" ht="42" hidden="false" customHeight="true" outlineLevel="0" collapsed="false">
      <c r="A27" s="14" t="s">
        <v>177</v>
      </c>
      <c r="B27" s="14" t="s">
        <v>178</v>
      </c>
      <c r="C27" s="14" t="s">
        <v>146</v>
      </c>
      <c r="D27" s="16" t="s">
        <v>179</v>
      </c>
      <c r="E27" s="14" t="s">
        <v>148</v>
      </c>
      <c r="F27" s="17"/>
      <c r="G27" s="14" t="s">
        <v>149</v>
      </c>
      <c r="H27" s="14" t="s">
        <v>38</v>
      </c>
      <c r="I27" s="14" t="s">
        <v>180</v>
      </c>
      <c r="J27" s="14" t="n">
        <v>8466200090</v>
      </c>
      <c r="K27" s="14" t="n">
        <v>84662090</v>
      </c>
      <c r="L27" s="18" t="s">
        <v>151</v>
      </c>
      <c r="M27" s="17" t="s">
        <v>152</v>
      </c>
      <c r="N27" s="19" t="s">
        <v>153</v>
      </c>
      <c r="O27" s="19" t="s">
        <v>38</v>
      </c>
      <c r="P27" s="19" t="s">
        <v>38</v>
      </c>
      <c r="Q27" s="20" t="n">
        <v>46119</v>
      </c>
      <c r="R27" s="19" t="s">
        <v>42</v>
      </c>
      <c r="S27" s="19" t="s">
        <v>43</v>
      </c>
      <c r="T27" s="21"/>
      <c r="U27" s="19"/>
      <c r="V27" s="22" t="n">
        <v>1</v>
      </c>
      <c r="W27" s="23" t="n">
        <v>50</v>
      </c>
      <c r="X27" s="24" t="n">
        <f aca="false">ROUND(W27/1.13*1.08/6.9025,4)</f>
        <v>6.9232</v>
      </c>
      <c r="Y27" s="25" t="n">
        <f aca="false">ROUND(X27*V27,2)</f>
        <v>6.92</v>
      </c>
      <c r="Z27" s="22"/>
      <c r="AA27" s="22"/>
      <c r="AB27" s="26"/>
      <c r="AC27" s="14" t="n">
        <v>0.1</v>
      </c>
      <c r="AD27" s="22"/>
      <c r="AE27" s="19" t="s">
        <v>181</v>
      </c>
      <c r="AF27" s="14" t="s">
        <v>146</v>
      </c>
      <c r="AG27" s="27" t="s">
        <v>45</v>
      </c>
      <c r="AH27" s="24" t="n">
        <f aca="false">ROUND(X27/1.13*1.08,4)</f>
        <v>6.6169</v>
      </c>
    </row>
    <row r="28" customFormat="false" ht="42" hidden="false" customHeight="true" outlineLevel="0" collapsed="false">
      <c r="A28" s="14" t="s">
        <v>182</v>
      </c>
      <c r="B28" s="14" t="s">
        <v>183</v>
      </c>
      <c r="C28" s="14" t="s">
        <v>146</v>
      </c>
      <c r="D28" s="16" t="s">
        <v>184</v>
      </c>
      <c r="E28" s="14" t="s">
        <v>148</v>
      </c>
      <c r="F28" s="17"/>
      <c r="G28" s="14" t="s">
        <v>149</v>
      </c>
      <c r="H28" s="14" t="s">
        <v>38</v>
      </c>
      <c r="I28" s="14" t="s">
        <v>185</v>
      </c>
      <c r="J28" s="14" t="n">
        <v>8466200090</v>
      </c>
      <c r="K28" s="14" t="n">
        <v>84662090</v>
      </c>
      <c r="L28" s="18" t="s">
        <v>151</v>
      </c>
      <c r="M28" s="17" t="s">
        <v>152</v>
      </c>
      <c r="N28" s="19" t="s">
        <v>153</v>
      </c>
      <c r="O28" s="19" t="s">
        <v>38</v>
      </c>
      <c r="P28" s="19" t="s">
        <v>38</v>
      </c>
      <c r="Q28" s="20" t="n">
        <v>46119</v>
      </c>
      <c r="R28" s="19" t="s">
        <v>42</v>
      </c>
      <c r="S28" s="19" t="s">
        <v>43</v>
      </c>
      <c r="T28" s="21"/>
      <c r="U28" s="19"/>
      <c r="V28" s="22" t="n">
        <v>1</v>
      </c>
      <c r="W28" s="23" t="n">
        <v>50</v>
      </c>
      <c r="X28" s="24" t="n">
        <f aca="false">ROUND(W28/1.13*1.08/6.9025,4)</f>
        <v>6.9232</v>
      </c>
      <c r="Y28" s="25" t="n">
        <f aca="false">ROUND(X28*V28,2)</f>
        <v>6.92</v>
      </c>
      <c r="Z28" s="22"/>
      <c r="AA28" s="22"/>
      <c r="AB28" s="26"/>
      <c r="AC28" s="14" t="n">
        <v>0.2</v>
      </c>
      <c r="AD28" s="22"/>
      <c r="AE28" s="19" t="s">
        <v>181</v>
      </c>
      <c r="AF28" s="14" t="s">
        <v>146</v>
      </c>
      <c r="AG28" s="27" t="s">
        <v>45</v>
      </c>
      <c r="AH28" s="24" t="n">
        <f aca="false">ROUND(X28/1.13*1.08,4)</f>
        <v>6.6169</v>
      </c>
    </row>
    <row r="29" customFormat="false" ht="42" hidden="false" customHeight="true" outlineLevel="0" collapsed="false">
      <c r="A29" s="14" t="s">
        <v>186</v>
      </c>
      <c r="B29" s="14" t="s">
        <v>187</v>
      </c>
      <c r="C29" s="14" t="s">
        <v>146</v>
      </c>
      <c r="D29" s="16" t="s">
        <v>188</v>
      </c>
      <c r="E29" s="14" t="s">
        <v>148</v>
      </c>
      <c r="F29" s="17"/>
      <c r="G29" s="14" t="s">
        <v>149</v>
      </c>
      <c r="H29" s="14" t="s">
        <v>38</v>
      </c>
      <c r="I29" s="14" t="s">
        <v>189</v>
      </c>
      <c r="J29" s="14" t="n">
        <v>8466200090</v>
      </c>
      <c r="K29" s="14" t="n">
        <v>84662090</v>
      </c>
      <c r="L29" s="18" t="s">
        <v>151</v>
      </c>
      <c r="M29" s="17" t="s">
        <v>152</v>
      </c>
      <c r="N29" s="19" t="s">
        <v>153</v>
      </c>
      <c r="O29" s="19" t="s">
        <v>38</v>
      </c>
      <c r="P29" s="19" t="s">
        <v>38</v>
      </c>
      <c r="Q29" s="20" t="n">
        <v>46119</v>
      </c>
      <c r="R29" s="19" t="s">
        <v>42</v>
      </c>
      <c r="S29" s="19" t="s">
        <v>43</v>
      </c>
      <c r="T29" s="21"/>
      <c r="U29" s="19"/>
      <c r="V29" s="22" t="n">
        <v>1</v>
      </c>
      <c r="W29" s="23" t="n">
        <v>50</v>
      </c>
      <c r="X29" s="24" t="n">
        <f aca="false">ROUND(W29/1.13*1.08/6.9025,4)</f>
        <v>6.9232</v>
      </c>
      <c r="Y29" s="25" t="n">
        <f aca="false">ROUND(X29*V29,2)</f>
        <v>6.92</v>
      </c>
      <c r="Z29" s="22"/>
      <c r="AA29" s="22"/>
      <c r="AB29" s="26"/>
      <c r="AC29" s="14" t="n">
        <v>0.3</v>
      </c>
      <c r="AD29" s="22"/>
      <c r="AE29" s="19" t="s">
        <v>190</v>
      </c>
      <c r="AF29" s="14" t="s">
        <v>146</v>
      </c>
      <c r="AG29" s="27" t="s">
        <v>45</v>
      </c>
      <c r="AH29" s="24" t="n">
        <f aca="false">ROUND(X29/1.13*1.08,4)</f>
        <v>6.6169</v>
      </c>
    </row>
    <row r="30" customFormat="false" ht="42" hidden="false" customHeight="true" outlineLevel="0" collapsed="false">
      <c r="A30" s="14" t="s">
        <v>191</v>
      </c>
      <c r="B30" s="14" t="s">
        <v>192</v>
      </c>
      <c r="C30" s="14" t="s">
        <v>146</v>
      </c>
      <c r="D30" s="16" t="s">
        <v>193</v>
      </c>
      <c r="E30" s="14" t="s">
        <v>148</v>
      </c>
      <c r="F30" s="17"/>
      <c r="G30" s="14" t="s">
        <v>194</v>
      </c>
      <c r="H30" s="14" t="s">
        <v>38</v>
      </c>
      <c r="I30" s="14" t="s">
        <v>195</v>
      </c>
      <c r="J30" s="14" t="n">
        <v>8466200090</v>
      </c>
      <c r="K30" s="14" t="n">
        <v>84662090</v>
      </c>
      <c r="L30" s="18" t="s">
        <v>196</v>
      </c>
      <c r="M30" s="17" t="s">
        <v>152</v>
      </c>
      <c r="N30" s="19" t="s">
        <v>153</v>
      </c>
      <c r="O30" s="19" t="s">
        <v>38</v>
      </c>
      <c r="P30" s="19" t="s">
        <v>38</v>
      </c>
      <c r="Q30" s="20" t="n">
        <v>46119</v>
      </c>
      <c r="R30" s="19" t="s">
        <v>42</v>
      </c>
      <c r="S30" s="19" t="s">
        <v>43</v>
      </c>
      <c r="T30" s="21"/>
      <c r="U30" s="19"/>
      <c r="V30" s="22" t="n">
        <v>1</v>
      </c>
      <c r="W30" s="23" t="n">
        <v>60</v>
      </c>
      <c r="X30" s="24" t="n">
        <f aca="false">ROUND(W30/1.13*1.08/6.9025,4)</f>
        <v>8.3079</v>
      </c>
      <c r="Y30" s="25" t="n">
        <f aca="false">ROUND(X30*V30,2)</f>
        <v>8.31</v>
      </c>
      <c r="Z30" s="22"/>
      <c r="AA30" s="22"/>
      <c r="AB30" s="26"/>
      <c r="AC30" s="14" t="n">
        <v>0.3</v>
      </c>
      <c r="AD30" s="22"/>
      <c r="AE30" s="19" t="s">
        <v>197</v>
      </c>
      <c r="AF30" s="14" t="s">
        <v>146</v>
      </c>
      <c r="AG30" s="27" t="s">
        <v>45</v>
      </c>
      <c r="AH30" s="24" t="n">
        <f aca="false">ROUND(X30/1.13*1.08,4)</f>
        <v>7.9403</v>
      </c>
    </row>
    <row r="31" customFormat="false" ht="42" hidden="false" customHeight="true" outlineLevel="0" collapsed="false">
      <c r="A31" s="14" t="s">
        <v>198</v>
      </c>
      <c r="B31" s="14" t="s">
        <v>199</v>
      </c>
      <c r="C31" s="14" t="s">
        <v>146</v>
      </c>
      <c r="D31" s="16" t="s">
        <v>200</v>
      </c>
      <c r="E31" s="14" t="s">
        <v>148</v>
      </c>
      <c r="F31" s="17"/>
      <c r="G31" s="14" t="s">
        <v>194</v>
      </c>
      <c r="H31" s="14" t="s">
        <v>38</v>
      </c>
      <c r="I31" s="14" t="s">
        <v>201</v>
      </c>
      <c r="J31" s="14" t="n">
        <v>8466200090</v>
      </c>
      <c r="K31" s="14" t="n">
        <v>84662090</v>
      </c>
      <c r="L31" s="18" t="s">
        <v>196</v>
      </c>
      <c r="M31" s="17" t="s">
        <v>202</v>
      </c>
      <c r="N31" s="19" t="s">
        <v>203</v>
      </c>
      <c r="O31" s="19" t="s">
        <v>38</v>
      </c>
      <c r="P31" s="19" t="s">
        <v>38</v>
      </c>
      <c r="Q31" s="20" t="n">
        <v>46119</v>
      </c>
      <c r="R31" s="19" t="s">
        <v>42</v>
      </c>
      <c r="S31" s="19" t="s">
        <v>43</v>
      </c>
      <c r="T31" s="21"/>
      <c r="U31" s="19"/>
      <c r="V31" s="22" t="n">
        <v>1</v>
      </c>
      <c r="W31" s="23" t="n">
        <v>500</v>
      </c>
      <c r="X31" s="24" t="n">
        <f aca="false">ROUND(W31/1.13*1.08/6.9025,4)</f>
        <v>69.2323</v>
      </c>
      <c r="Y31" s="25" t="n">
        <f aca="false">ROUND(X31*V31,2)</f>
        <v>69.23</v>
      </c>
      <c r="Z31" s="22"/>
      <c r="AA31" s="22"/>
      <c r="AB31" s="26"/>
      <c r="AC31" s="14" t="n">
        <v>3.7</v>
      </c>
      <c r="AD31" s="22"/>
      <c r="AE31" s="19" t="s">
        <v>204</v>
      </c>
      <c r="AF31" s="14" t="s">
        <v>146</v>
      </c>
      <c r="AG31" s="27" t="s">
        <v>45</v>
      </c>
      <c r="AH31" s="24" t="n">
        <f aca="false">ROUND(X31/1.13*1.08,4)</f>
        <v>66.1689</v>
      </c>
    </row>
    <row r="32" customFormat="false" ht="42" hidden="false" customHeight="true" outlineLevel="0" collapsed="false">
      <c r="A32" s="14" t="s">
        <v>172</v>
      </c>
      <c r="B32" s="14" t="s">
        <v>205</v>
      </c>
      <c r="C32" s="14" t="s">
        <v>146</v>
      </c>
      <c r="D32" s="16" t="s">
        <v>174</v>
      </c>
      <c r="E32" s="14" t="s">
        <v>148</v>
      </c>
      <c r="F32" s="17"/>
      <c r="G32" s="14" t="s">
        <v>194</v>
      </c>
      <c r="H32" s="14" t="s">
        <v>38</v>
      </c>
      <c r="I32" s="14" t="s">
        <v>206</v>
      </c>
      <c r="J32" s="14" t="n">
        <v>8466200090</v>
      </c>
      <c r="K32" s="14" t="n">
        <v>84662090</v>
      </c>
      <c r="L32" s="18" t="s">
        <v>196</v>
      </c>
      <c r="M32" s="17" t="s">
        <v>152</v>
      </c>
      <c r="N32" s="19" t="s">
        <v>153</v>
      </c>
      <c r="O32" s="19" t="s">
        <v>38</v>
      </c>
      <c r="P32" s="19" t="s">
        <v>38</v>
      </c>
      <c r="Q32" s="20" t="n">
        <v>46119</v>
      </c>
      <c r="R32" s="19" t="s">
        <v>42</v>
      </c>
      <c r="S32" s="19" t="s">
        <v>43</v>
      </c>
      <c r="T32" s="21"/>
      <c r="U32" s="19"/>
      <c r="V32" s="22" t="n">
        <v>1</v>
      </c>
      <c r="W32" s="23" t="n">
        <v>50</v>
      </c>
      <c r="X32" s="24" t="n">
        <f aca="false">ROUND(W32/1.13*1.08/6.9025,4)</f>
        <v>6.9232</v>
      </c>
      <c r="Y32" s="25" t="n">
        <f aca="false">ROUND(X32*V32,2)</f>
        <v>6.92</v>
      </c>
      <c r="Z32" s="22"/>
      <c r="AA32" s="22"/>
      <c r="AB32" s="26"/>
      <c r="AC32" s="14" t="n">
        <v>0.6</v>
      </c>
      <c r="AD32" s="22"/>
      <c r="AE32" s="19" t="s">
        <v>207</v>
      </c>
      <c r="AF32" s="14" t="s">
        <v>146</v>
      </c>
      <c r="AG32" s="27" t="s">
        <v>45</v>
      </c>
      <c r="AH32" s="24" t="n">
        <f aca="false">ROUND(X32/1.13*1.08,4)</f>
        <v>6.6169</v>
      </c>
    </row>
    <row r="33" customFormat="false" ht="42" hidden="false" customHeight="true" outlineLevel="0" collapsed="false">
      <c r="A33" s="14" t="s">
        <v>208</v>
      </c>
      <c r="B33" s="14" t="s">
        <v>209</v>
      </c>
      <c r="C33" s="14" t="s">
        <v>146</v>
      </c>
      <c r="D33" s="16" t="s">
        <v>210</v>
      </c>
      <c r="E33" s="14" t="s">
        <v>148</v>
      </c>
      <c r="F33" s="17"/>
      <c r="G33" s="14" t="s">
        <v>194</v>
      </c>
      <c r="H33" s="14" t="s">
        <v>38</v>
      </c>
      <c r="I33" s="14" t="s">
        <v>211</v>
      </c>
      <c r="J33" s="14" t="n">
        <v>8466200090</v>
      </c>
      <c r="K33" s="14" t="n">
        <v>84662090</v>
      </c>
      <c r="L33" s="18" t="s">
        <v>196</v>
      </c>
      <c r="M33" s="17" t="s">
        <v>152</v>
      </c>
      <c r="N33" s="19" t="s">
        <v>153</v>
      </c>
      <c r="O33" s="19" t="s">
        <v>38</v>
      </c>
      <c r="P33" s="19" t="s">
        <v>38</v>
      </c>
      <c r="Q33" s="20" t="n">
        <v>46119</v>
      </c>
      <c r="R33" s="19" t="s">
        <v>42</v>
      </c>
      <c r="S33" s="19" t="s">
        <v>43</v>
      </c>
      <c r="T33" s="21"/>
      <c r="U33" s="19"/>
      <c r="V33" s="22" t="n">
        <v>1</v>
      </c>
      <c r="W33" s="23" t="n">
        <v>60</v>
      </c>
      <c r="X33" s="24" t="n">
        <f aca="false">ROUND(W33/1.13*1.08/6.9025,4)</f>
        <v>8.3079</v>
      </c>
      <c r="Y33" s="25" t="n">
        <f aca="false">ROUND(X33*V33,2)</f>
        <v>8.31</v>
      </c>
      <c r="Z33" s="22"/>
      <c r="AA33" s="22"/>
      <c r="AB33" s="26"/>
      <c r="AC33" s="14" t="n">
        <v>0.1</v>
      </c>
      <c r="AD33" s="22"/>
      <c r="AE33" s="19" t="s">
        <v>212</v>
      </c>
      <c r="AF33" s="14" t="s">
        <v>146</v>
      </c>
      <c r="AG33" s="27" t="s">
        <v>45</v>
      </c>
      <c r="AH33" s="24" t="n">
        <f aca="false">ROUND(X33/1.13*1.08,4)</f>
        <v>7.9403</v>
      </c>
    </row>
    <row r="34" customFormat="false" ht="42" hidden="false" customHeight="true" outlineLevel="0" collapsed="false">
      <c r="A34" s="14" t="s">
        <v>213</v>
      </c>
      <c r="B34" s="14" t="s">
        <v>214</v>
      </c>
      <c r="C34" s="14" t="s">
        <v>146</v>
      </c>
      <c r="D34" s="16" t="s">
        <v>215</v>
      </c>
      <c r="E34" s="14" t="s">
        <v>148</v>
      </c>
      <c r="F34" s="17"/>
      <c r="G34" s="14" t="s">
        <v>194</v>
      </c>
      <c r="H34" s="14" t="s">
        <v>38</v>
      </c>
      <c r="I34" s="14" t="s">
        <v>216</v>
      </c>
      <c r="J34" s="14" t="n">
        <v>8466200090</v>
      </c>
      <c r="K34" s="14" t="n">
        <v>84662090</v>
      </c>
      <c r="L34" s="18" t="s">
        <v>196</v>
      </c>
      <c r="M34" s="17" t="s">
        <v>152</v>
      </c>
      <c r="N34" s="19" t="s">
        <v>153</v>
      </c>
      <c r="O34" s="19" t="s">
        <v>38</v>
      </c>
      <c r="P34" s="19" t="s">
        <v>38</v>
      </c>
      <c r="Q34" s="20" t="n">
        <v>46119</v>
      </c>
      <c r="R34" s="19" t="s">
        <v>42</v>
      </c>
      <c r="S34" s="19" t="s">
        <v>43</v>
      </c>
      <c r="T34" s="21"/>
      <c r="U34" s="19"/>
      <c r="V34" s="22" t="n">
        <v>1</v>
      </c>
      <c r="W34" s="23" t="n">
        <v>50</v>
      </c>
      <c r="X34" s="24" t="n">
        <f aca="false">ROUND(W34/1.13*1.08/6.9025,4)</f>
        <v>6.9232</v>
      </c>
      <c r="Y34" s="25" t="n">
        <f aca="false">ROUND(X34*V34,2)</f>
        <v>6.92</v>
      </c>
      <c r="Z34" s="22"/>
      <c r="AA34" s="22"/>
      <c r="AB34" s="26"/>
      <c r="AC34" s="14" t="n">
        <v>0.6</v>
      </c>
      <c r="AD34" s="22"/>
      <c r="AE34" s="19" t="s">
        <v>217</v>
      </c>
      <c r="AF34" s="14" t="s">
        <v>146</v>
      </c>
      <c r="AG34" s="27" t="s">
        <v>45</v>
      </c>
      <c r="AH34" s="24" t="n">
        <f aca="false">ROUND(X34/1.13*1.08,4)</f>
        <v>6.6169</v>
      </c>
    </row>
    <row r="35" customFormat="false" ht="42" hidden="false" customHeight="true" outlineLevel="0" collapsed="false">
      <c r="A35" s="14" t="s">
        <v>218</v>
      </c>
      <c r="B35" s="14" t="s">
        <v>219</v>
      </c>
      <c r="C35" s="14" t="s">
        <v>146</v>
      </c>
      <c r="D35" s="16" t="s">
        <v>220</v>
      </c>
      <c r="E35" s="14" t="s">
        <v>148</v>
      </c>
      <c r="F35" s="17"/>
      <c r="G35" s="14" t="s">
        <v>221</v>
      </c>
      <c r="H35" s="14" t="s">
        <v>38</v>
      </c>
      <c r="I35" s="14" t="s">
        <v>222</v>
      </c>
      <c r="J35" s="14" t="n">
        <v>8466200090</v>
      </c>
      <c r="K35" s="14" t="n">
        <v>84662090</v>
      </c>
      <c r="L35" s="18" t="s">
        <v>223</v>
      </c>
      <c r="M35" s="17" t="s">
        <v>152</v>
      </c>
      <c r="N35" s="19" t="s">
        <v>153</v>
      </c>
      <c r="O35" s="19" t="s">
        <v>38</v>
      </c>
      <c r="P35" s="19" t="s">
        <v>38</v>
      </c>
      <c r="Q35" s="20" t="n">
        <v>46119</v>
      </c>
      <c r="R35" s="19" t="s">
        <v>42</v>
      </c>
      <c r="S35" s="19" t="s">
        <v>43</v>
      </c>
      <c r="T35" s="21"/>
      <c r="U35" s="19"/>
      <c r="V35" s="22" t="n">
        <v>2</v>
      </c>
      <c r="W35" s="23" t="n">
        <v>80</v>
      </c>
      <c r="X35" s="24" t="n">
        <f aca="false">ROUND(W35/1.13*1.08/6.9025,4)</f>
        <v>11.0772</v>
      </c>
      <c r="Y35" s="25" t="n">
        <f aca="false">ROUND(X35*V35,2)</f>
        <v>22.15</v>
      </c>
      <c r="Z35" s="22"/>
      <c r="AA35" s="22"/>
      <c r="AB35" s="26"/>
      <c r="AC35" s="14" t="n">
        <v>1.6</v>
      </c>
      <c r="AD35" s="22"/>
      <c r="AE35" s="19" t="s">
        <v>224</v>
      </c>
      <c r="AF35" s="14" t="s">
        <v>146</v>
      </c>
      <c r="AG35" s="27" t="s">
        <v>45</v>
      </c>
      <c r="AH35" s="24" t="n">
        <f aca="false">ROUND(X35/1.13*1.08,4)</f>
        <v>10.5871</v>
      </c>
    </row>
    <row r="36" customFormat="false" ht="42" hidden="false" customHeight="true" outlineLevel="0" collapsed="false">
      <c r="A36" s="14" t="s">
        <v>225</v>
      </c>
      <c r="B36" s="15" t="s">
        <v>226</v>
      </c>
      <c r="C36" s="14" t="s">
        <v>227</v>
      </c>
      <c r="D36" s="16" t="s">
        <v>228</v>
      </c>
      <c r="E36" s="14" t="s">
        <v>229</v>
      </c>
      <c r="F36" s="17"/>
      <c r="G36" s="14" t="s">
        <v>230</v>
      </c>
      <c r="H36" s="14" t="s">
        <v>38</v>
      </c>
      <c r="I36" s="14" t="s">
        <v>231</v>
      </c>
      <c r="J36" s="14" t="n">
        <v>7314490000</v>
      </c>
      <c r="K36" s="14" t="n">
        <v>73144900</v>
      </c>
      <c r="L36" s="18" t="s">
        <v>232</v>
      </c>
      <c r="M36" s="17" t="s">
        <v>233</v>
      </c>
      <c r="N36" s="19" t="s">
        <v>234</v>
      </c>
      <c r="O36" s="19" t="s">
        <v>38</v>
      </c>
      <c r="P36" s="19" t="s">
        <v>38</v>
      </c>
      <c r="Q36" s="20" t="s">
        <v>235</v>
      </c>
      <c r="R36" s="19" t="s">
        <v>42</v>
      </c>
      <c r="S36" s="19" t="s">
        <v>43</v>
      </c>
      <c r="T36" s="21"/>
      <c r="U36" s="19"/>
      <c r="V36" s="22" t="n">
        <v>1</v>
      </c>
      <c r="W36" s="23" t="n">
        <v>270</v>
      </c>
      <c r="X36" s="24" t="n">
        <f aca="false">ROUND(W36/1.13*1.08/6.9025,4)</f>
        <v>37.3855</v>
      </c>
      <c r="Y36" s="25" t="n">
        <f aca="false">ROUND(X36*V36,2)</f>
        <v>37.39</v>
      </c>
      <c r="Z36" s="22" t="s">
        <v>236</v>
      </c>
      <c r="AA36" s="22" t="n">
        <v>1</v>
      </c>
      <c r="AB36" s="26" t="n">
        <v>2</v>
      </c>
      <c r="AC36" s="14" t="n">
        <v>1</v>
      </c>
      <c r="AD36" s="22" t="s">
        <v>237</v>
      </c>
      <c r="AE36" s="19" t="s">
        <v>238</v>
      </c>
      <c r="AF36" s="14" t="s">
        <v>227</v>
      </c>
      <c r="AG36" s="27" t="s">
        <v>45</v>
      </c>
      <c r="AH36" s="24" t="n">
        <f aca="false">ROUND(X36/1.13*1.08,4)</f>
        <v>35.7313</v>
      </c>
    </row>
    <row r="37" customFormat="false" ht="42" hidden="false" customHeight="true" outlineLevel="0" collapsed="false">
      <c r="A37" s="14" t="s">
        <v>239</v>
      </c>
      <c r="B37" s="14" t="s">
        <v>240</v>
      </c>
      <c r="C37" s="14" t="s">
        <v>241</v>
      </c>
      <c r="D37" s="16" t="s">
        <v>242</v>
      </c>
      <c r="E37" s="14" t="s">
        <v>243</v>
      </c>
      <c r="F37" s="17"/>
      <c r="G37" s="14" t="s">
        <v>244</v>
      </c>
      <c r="H37" s="14" t="s">
        <v>38</v>
      </c>
      <c r="I37" s="14" t="s">
        <v>38</v>
      </c>
      <c r="J37" s="14" t="n">
        <v>8440102000</v>
      </c>
      <c r="K37" s="14" t="n">
        <v>84401010</v>
      </c>
      <c r="L37" s="18" t="s">
        <v>245</v>
      </c>
      <c r="M37" s="17"/>
      <c r="N37" s="19" t="s">
        <v>246</v>
      </c>
      <c r="O37" s="19" t="s">
        <v>38</v>
      </c>
      <c r="P37" s="19" t="s">
        <v>38</v>
      </c>
      <c r="Q37" s="20" t="s">
        <v>247</v>
      </c>
      <c r="R37" s="19" t="s">
        <v>42</v>
      </c>
      <c r="S37" s="19" t="s">
        <v>43</v>
      </c>
      <c r="T37" s="21"/>
      <c r="U37" s="19"/>
      <c r="V37" s="22" t="n">
        <v>2</v>
      </c>
      <c r="W37" s="23" t="n">
        <v>18010</v>
      </c>
      <c r="X37" s="24" t="n">
        <f aca="false">ROUND(W37/1.13*1.08/6.9025,4)</f>
        <v>2493.7483</v>
      </c>
      <c r="Y37" s="25" t="n">
        <f aca="false">ROUND(X37*V37,2)</f>
        <v>4987.5</v>
      </c>
      <c r="Z37" s="22" t="s">
        <v>248</v>
      </c>
      <c r="AA37" s="22" t="n">
        <v>6</v>
      </c>
      <c r="AB37" s="26" t="n">
        <v>57.58</v>
      </c>
      <c r="AC37" s="14" t="n">
        <v>48.08</v>
      </c>
      <c r="AD37" s="29" t="s">
        <v>249</v>
      </c>
      <c r="AE37" s="17" t="s">
        <v>250</v>
      </c>
      <c r="AF37" s="14" t="s">
        <v>241</v>
      </c>
      <c r="AG37" s="27" t="s">
        <v>45</v>
      </c>
      <c r="AH37" s="24"/>
    </row>
    <row r="38" customFormat="false" ht="36" hidden="false" customHeight="true" outlineLevel="0" collapsed="false">
      <c r="V38" s="1" t="n">
        <f aca="false">SUM(V2:V37)</f>
        <v>289</v>
      </c>
      <c r="Y38" s="5" t="n">
        <f aca="false">SUM(Y2:Y37)</f>
        <v>6423.27</v>
      </c>
      <c r="AA38" s="1" t="n">
        <f aca="false">SUM(AA2:AA37)</f>
        <v>12</v>
      </c>
      <c r="AB38" s="1" t="n">
        <f aca="false">SUM(AB2:AB37)</f>
        <v>92.32</v>
      </c>
      <c r="AC38" s="2" t="n">
        <f aca="false">SUM(AC2:AC37)</f>
        <v>78.61</v>
      </c>
    </row>
  </sheetData>
  <autoFilter ref="A1:AH38"/>
  <mergeCells count="12">
    <mergeCell ref="Z2:Z13"/>
    <mergeCell ref="AA2:AA13"/>
    <mergeCell ref="AB2:AB13"/>
    <mergeCell ref="AD2:AD13"/>
    <mergeCell ref="Z16:Z21"/>
    <mergeCell ref="AA16:AA21"/>
    <mergeCell ref="AB16:AB21"/>
    <mergeCell ref="AD16:AD21"/>
    <mergeCell ref="Z22:Z35"/>
    <mergeCell ref="AA22:AA35"/>
    <mergeCell ref="AB22:AB35"/>
    <mergeCell ref="AD22:AD35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2026-04-24T10:36:27Z</cp:lastPrinted>
  <dcterms:modified xsi:type="dcterms:W3CDTF">2026-04-24T10:58:39Z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