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303" sheetId="1" state="visible" r:id="rId3"/>
  </sheets>
  <definedNames>
    <definedName function="false" hidden="true" localSheetId="0" name="_xlnm._FilterDatabase" vbProcedure="false">M20260303!$A$1:$AF$27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<sst xmlns="http://schemas.openxmlformats.org/spreadsheetml/2006/main" count="451" uniqueCount="110">
  <si>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</si>
  <si>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</si>
  <si>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</si>
  <si>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</si>
  <si>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</si>
  <si>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</si>
  <si>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</si>
  <si>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</si>
  <si>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</si>
  <si>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</si>
  <si>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</si>
  <si>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</si>
  <si>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</si>
  <si>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</si>
  <si>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</si>
  <si>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</si>
  <si>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</si>
  <si>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</si>
  <si>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</si>
  <si>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</si>
  <si>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</si>
  <si>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</si>
  <si>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</si>
  <si>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</si>
  <si>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</si>
  <si>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</si>
  <si>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</si>
  <si>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</si>
  <si>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</si>
  <si>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</si>
  <si>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</si>
  <si>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</si>
  <si>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ROBOT ARM</t>
  </si>
  <si>
    <t xml:space="preserve">模具机械手治具</t>
  </si>
  <si>
    <t xml:space="preserve">TECHSEN ELECTRONICS(SHENZHEN)CO.,LTD</t>
  </si>
  <si>
    <t xml:space="preserve">/</t>
  </si>
  <si>
    <t xml:space="preserve">001-25020-01B-01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</si>
  <si>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|001-25020-01B-01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</si>
  <si>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rFont val="Arial"/>
        <family val="0"/>
        <charset val="134"/>
      </rPr>
      <t xml:space="preserve">PLASTIC</t>
    </r>
    <r>
      <rPr>
        <sz val="10"/>
        <rFont val="宋体"/>
        <family val="0"/>
        <charset val="134"/>
      </rPr>
      <t xml:space="preserve">＋</t>
    </r>
    <r>
      <rPr>
        <sz val="10"/>
        <rFont val="Arial"/>
        <family val="0"/>
        <charset val="134"/>
      </rPr>
      <t xml:space="preserve">HARDWARE</t>
    </r>
  </si>
  <si>
    <t xml:space="preserve">2026-03</t>
  </si>
  <si>
    <t xml:space="preserve">CHINA</t>
  </si>
  <si>
    <t xml:space="preserve">NEW</t>
  </si>
  <si>
    <t xml:space="preserve">PLC-02</t>
  </si>
  <si>
    <t xml:space="preserve">39X34X39.5</t>
  </si>
  <si>
    <t xml:space="preserve">28*24*15</t>
  </si>
  <si>
    <t xml:space="preserve">TOOLING INJECTION</t>
  </si>
  <si>
    <t xml:space="preserve">否</t>
  </si>
  <si>
    <t xml:space="preserve">001-25020-02B-01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</si>
  <si>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|001-25020-02B-01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</si>
  <si>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001-25020-03B-01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</si>
  <si>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|001-25020-03B-01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</si>
  <si>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26*24*15</t>
  </si>
  <si>
    <t xml:space="preserve">001-25020-04B-01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</si>
  <si>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|001-25020-04B-01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</si>
  <si>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001-25020-05B-01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</si>
  <si>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|001-25020-05B-01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</si>
  <si>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24*15*15</t>
  </si>
  <si>
    <t xml:space="preserve">PAD PRINTING PLATE</t>
  </si>
  <si>
    <t xml:space="preserve">移印版</t>
  </si>
  <si>
    <t xml:space="preserve">HENGHUI SILK TRANSFER PRINTING MATERIALS CO.,LTD.,SONGGANG,BAO'AN DISTRICT,SHENZHEN</t>
  </si>
  <si>
    <t xml:space="preserve">20260205-25032-SIMON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</si>
  <si>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丝印用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丝印板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</si>
  <si>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不锈钢</t>
  </si>
  <si>
    <t xml:space="preserve">STEEL</t>
  </si>
  <si>
    <t xml:space="preserve">2026.02.05</t>
  </si>
  <si>
    <t xml:space="preserve">SPY01</t>
  </si>
  <si>
    <t xml:space="preserve">102*88*40</t>
  </si>
  <si>
    <t xml:space="preserve">4*6*1</t>
  </si>
  <si>
    <t xml:space="preserve">SCREEN PRINTING</t>
  </si>
  <si>
    <t xml:space="preserve">NO</t>
  </si>
  <si>
    <t xml:space="preserve">20260205+25032-SIMON</t>
  </si>
  <si>
    <t xml:space="preserve">4*4*1</t>
  </si>
  <si>
    <t xml:space="preserve">20260205-25034B</t>
  </si>
  <si>
    <t xml:space="preserve">20260124-25032-SIMON</t>
  </si>
  <si>
    <t xml:space="preserve">2026.01.24</t>
  </si>
  <si>
    <t xml:space="preserve">FILM</t>
  </si>
  <si>
    <t xml:space="preserve">菲林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</si>
  <si>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丝印机用</t>
    </r>
    <r>
      <rPr>
        <sz val="10"/>
        <color rgb="FF000000"/>
        <rFont val="Arial"/>
        <family val="0"/>
        <charset val="134"/>
      </rPr>
      <t xml:space="preserve">|PVC|</t>
    </r>
    <r>
      <rPr>
        <sz val="10"/>
        <color rgb="FF000000"/>
        <rFont val="宋体"/>
        <family val="0"/>
        <charset val="134"/>
      </rPr>
      <t xml:space="preserve">未成卷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一次成像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已曝光</t>
    </r>
    <r>
      <rPr>
        <sz val="10"/>
        <color rgb="FF000000"/>
        <rFont val="Arial"/>
        <family val="0"/>
        <charset val="134"/>
      </rPr>
      <t xml:space="preserve">20*10CM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|0.02</t>
    </r>
    <r>
      <rPr>
        <sz val="10"/>
        <color rgb="FF000000"/>
        <rFont val="宋体"/>
        <family val="0"/>
        <charset val="134"/>
      </rPr>
      <t xml:space="preserve">平方米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张</t>
    </r>
  </si>
  <si>
    <t xml:space="preserve">PVC</t>
  </si>
  <si>
    <t xml:space="preserve">SPRAY PAINTING MASK</t>
  </si>
  <si>
    <t xml:space="preserve">喷油模</t>
  </si>
  <si>
    <r>
      <rPr>
        <sz val="10"/>
        <rFont val="Arial"/>
        <family val="0"/>
        <charset val="134"/>
      </rPr>
      <t xml:space="preserve">SPY-25034</t>
    </r>
    <r>
      <rPr>
        <sz val="10"/>
        <rFont val="宋体"/>
        <family val="0"/>
        <charset val="134"/>
      </rPr>
      <t xml:space="preserve">圆盘</t>
    </r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</si>
  <si>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喷油用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铜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</si>
  <si>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铝合金、铜</t>
  </si>
  <si>
    <t xml:space="preserve">COPPER+AL</t>
  </si>
  <si>
    <t xml:space="preserve">2026.03.17</t>
  </si>
  <si>
    <t xml:space="preserve">39*20*4</t>
  </si>
  <si>
    <r>
      <rPr>
        <sz val="10"/>
        <rFont val="Arial"/>
        <family val="0"/>
        <charset val="134"/>
      </rPr>
      <t xml:space="preserve">SPY-G3172-174</t>
    </r>
    <r>
      <rPr>
        <sz val="10"/>
        <rFont val="宋体"/>
        <family val="0"/>
        <charset val="134"/>
      </rPr>
      <t xml:space="preserve">脖子</t>
    </r>
  </si>
  <si>
    <t xml:space="preserve">2026.03.05</t>
  </si>
  <si>
    <t xml:space="preserve">38*15*4</t>
  </si>
  <si>
    <r>
      <rPr>
        <sz val="10"/>
        <rFont val="Arial"/>
        <family val="0"/>
        <charset val="134"/>
      </rPr>
      <t xml:space="preserve">SPY-G3172-174</t>
    </r>
    <r>
      <rPr>
        <sz val="10"/>
        <rFont val="宋体"/>
        <family val="0"/>
        <charset val="134"/>
      </rPr>
      <t xml:space="preserve">裤子</t>
    </r>
  </si>
  <si>
    <t xml:space="preserve">39*16*5</t>
  </si>
  <si>
    <r>
      <rPr>
        <sz val="10"/>
        <rFont val="Arial"/>
        <family val="0"/>
        <charset val="134"/>
      </rPr>
      <t xml:space="preserve">SPY-G3172-173</t>
    </r>
    <r>
      <rPr>
        <sz val="10"/>
        <rFont val="宋体"/>
        <family val="0"/>
        <charset val="134"/>
      </rPr>
      <t xml:space="preserve">脚</t>
    </r>
  </si>
  <si>
    <t xml:space="preserve">32*15*4</t>
  </si>
  <si>
    <r>
      <rPr>
        <sz val="10"/>
        <rFont val="Arial"/>
        <family val="0"/>
        <charset val="134"/>
      </rPr>
      <t xml:space="preserve">SPY-25023-</t>
    </r>
    <r>
      <rPr>
        <sz val="10"/>
        <rFont val="宋体"/>
        <family val="0"/>
        <charset val="134"/>
      </rPr>
      <t xml:space="preserve">鼻子</t>
    </r>
  </si>
  <si>
    <t xml:space="preserve">35*10*4</t>
  </si>
  <si>
    <t xml:space="preserve">FIXTURE</t>
  </si>
  <si>
    <t xml:space="preserve">夹具</t>
  </si>
  <si>
    <r>
      <rPr>
        <sz val="10"/>
        <rFont val="Arial"/>
        <family val="0"/>
        <charset val="134"/>
      </rPr>
      <t xml:space="preserve">TECHSEN ELECTRONICS </t>
    </r>
    <r>
      <rPr>
        <sz val="10"/>
        <rFont val="宋体"/>
        <family val="0"/>
        <charset val="134"/>
      </rPr>
      <t xml:space="preserve">（</t>
    </r>
    <r>
      <rPr>
        <sz val="10"/>
        <rFont val="Arial"/>
        <family val="0"/>
        <charset val="134"/>
      </rPr>
      <t xml:space="preserve">SHENZHEN</t>
    </r>
    <r>
      <rPr>
        <sz val="10"/>
        <rFont val="宋体"/>
        <family val="0"/>
        <charset val="134"/>
      </rPr>
      <t xml:space="preserve">） </t>
    </r>
    <r>
      <rPr>
        <sz val="10"/>
        <rFont val="Arial"/>
        <family val="0"/>
        <charset val="134"/>
      </rPr>
      <t xml:space="preserve">CO., LTD</t>
    </r>
  </si>
  <si>
    <t xml:space="preserve">SPY-FIXTURE-01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</si>
  <si>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</si>
  <si>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BAKELITE</t>
  </si>
  <si>
    <t xml:space="preserve">12*12*4</t>
  </si>
  <si>
    <t xml:space="preserve">SPY-FIXTURE-02</t>
  </si>
  <si>
    <t xml:space="preserve">10*8*2</t>
  </si>
  <si>
    <t xml:space="preserve">SPY-FIXTURE-03</t>
  </si>
  <si>
    <t xml:space="preserve">8*8*3</t>
  </si>
  <si>
    <t xml:space="preserve">SPY-FIXTURE-04</t>
  </si>
  <si>
    <t xml:space="preserve">18*16*3</t>
  </si>
  <si>
    <t xml:space="preserve">SPY-FIXTURE-05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</si>
</sst>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2.png"/><Relationship Id="rId15" Type="http://schemas.openxmlformats.org/officeDocument/2006/relationships/image" Target="../media/image14.png"/><Relationship Id="rId16" Type="http://schemas.openxmlformats.org/officeDocument/2006/relationships/image" Target="../media/image15.png"/><Relationship Id="rId17" Type="http://schemas.openxmlformats.org/officeDocument/2006/relationships/image" Target="../media/image16.pn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png"/><Relationship Id="rId23" Type="http://schemas.openxmlformats.org/officeDocument/2006/relationships/image" Target="../media/image22.png"/><Relationship Id="rId24" Type="http://schemas.openxmlformats.org/officeDocument/2006/relationships/image" Target="../media/image23.png"/><Relationship Id="rId25" Type="http://schemas.openxmlformats.org/officeDocument/2006/relationships/image" Target="../media/image24.png"/><Relationship Id="rId26" Type="http://schemas.openxmlformats.org/officeDocument/2006/relationships/image" Target="../media/image25.png"/><Relationship Id="rId27" Type="http://schemas.openxmlformats.org/officeDocument/2006/relationships/image" Target="../media/image26.png"/><Relationship Id="rId28" Type="http://schemas.openxmlformats.org/officeDocument/2006/relationships/image" Target="../media/image27.png"/><Relationship Id="rId29" Type="http://schemas.openxmlformats.org/officeDocument/2006/relationships/image" Target="../media/image28.png"/><Relationship Id="rId30" Type="http://schemas.openxmlformats.org/officeDocument/2006/relationships/image" Target="../media/image27.png"/><Relationship Id="rId31" Type="http://schemas.openxmlformats.org/officeDocument/2006/relationships/image" Target="../media/image29.png"/><Relationship Id="rId32" Type="http://schemas.openxmlformats.org/officeDocument/2006/relationships/image" Target="../media/image30.png"/><Relationship Id="rId33" Type="http://schemas.openxmlformats.org/officeDocument/2006/relationships/image" Target="../media/image31.png"/><Relationship Id="rId34" Type="http://schemas.openxmlformats.org/officeDocument/2006/relationships/image" Target="../media/image32.png"/><Relationship Id="rId35" Type="http://schemas.openxmlformats.org/officeDocument/2006/relationships/image" Target="../media/image33.png"/><Relationship Id="rId36" Type="http://schemas.openxmlformats.org/officeDocument/2006/relationships/image" Target="../media/image34.png"/><Relationship Id="rId37" Type="http://schemas.openxmlformats.org/officeDocument/2006/relationships/image" Target="../media/image35.png"/><Relationship Id="rId38" Type="http://schemas.openxmlformats.org/officeDocument/2006/relationships/image" Target="../media/image36.png"/><Relationship Id="rId39" Type="http://schemas.openxmlformats.org/officeDocument/2006/relationships/image" Target="../media/image37.png"/><Relationship Id="rId40" Type="http://schemas.openxmlformats.org/officeDocument/2006/relationships/image" Target="../media/image38.png"/><Relationship Id="rId41" Type="http://schemas.openxmlformats.org/officeDocument/2006/relationships/image" Target="../media/image39.png"/><Relationship Id="rId42" Type="http://schemas.openxmlformats.org/officeDocument/2006/relationships/image" Target="../media/image40.png"/><Relationship Id="rId43" Type="http://schemas.openxmlformats.org/officeDocument/2006/relationships/image" Target="../media/image41.png"/><Relationship Id="rId44" Type="http://schemas.openxmlformats.org/officeDocument/2006/relationships/image" Target="../media/image42.png"/><Relationship Id="rId45" Type="http://schemas.openxmlformats.org/officeDocument/2006/relationships/image" Target="../media/image43.png"/><Relationship Id="rId46" Type="http://schemas.openxmlformats.org/officeDocument/2006/relationships/image" Target="../media/image44.png"/><Relationship Id="rId47" Type="http://schemas.openxmlformats.org/officeDocument/2006/relationships/image" Target="../media/image45.png"/><Relationship Id="rId48" Type="http://schemas.openxmlformats.org/officeDocument/2006/relationships/image" Target="../media/image46.png"/><Relationship Id="rId49" Type="http://schemas.openxmlformats.org/officeDocument/2006/relationships/image" Target="../media/image47.png"/><Relationship Id="rId50" Type="http://schemas.openxmlformats.org/officeDocument/2006/relationships/image" Target="../media/image4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18</xdr:col>
      <xdr:colOff>1430640</xdr:colOff>
      <xdr:row>2</xdr:row>
      <xdr:rowOff>360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22308120" y="581040"/>
          <a:ext cx="14306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1267920</xdr:colOff>
      <xdr:row>2</xdr:row>
      <xdr:rowOff>533520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22308120" y="1114560"/>
          <a:ext cx="12679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1477800</xdr:colOff>
      <xdr:row>4</xdr:row>
      <xdr:rowOff>360</xdr:rowOff>
    </xdr:to>
    <xdr:pic>
      <xdr:nvPicPr>
        <xdr:cNvPr id="2" name="图片 3" descr=""/>
        <xdr:cNvPicPr/>
      </xdr:nvPicPr>
      <xdr:blipFill>
        <a:blip r:embed="rId3"/>
        <a:stretch/>
      </xdr:blipFill>
      <xdr:spPr>
        <a:xfrm>
          <a:off x="22308120" y="1647720"/>
          <a:ext cx="14778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1406160</xdr:colOff>
      <xdr:row>5</xdr:row>
      <xdr:rowOff>360</xdr:rowOff>
    </xdr:to>
    <xdr:pic>
      <xdr:nvPicPr>
        <xdr:cNvPr id="3" name="图片 4" descr=""/>
        <xdr:cNvPicPr/>
      </xdr:nvPicPr>
      <xdr:blipFill>
        <a:blip r:embed="rId4"/>
        <a:stretch/>
      </xdr:blipFill>
      <xdr:spPr>
        <a:xfrm>
          <a:off x="22308120" y="2181240"/>
          <a:ext cx="14061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1411200</xdr:colOff>
      <xdr:row>5</xdr:row>
      <xdr:rowOff>533520</xdr:rowOff>
    </xdr:to>
    <xdr:pic>
      <xdr:nvPicPr>
        <xdr:cNvPr id="4" name="图片 5" descr=""/>
        <xdr:cNvPicPr/>
      </xdr:nvPicPr>
      <xdr:blipFill>
        <a:blip r:embed="rId5"/>
        <a:stretch/>
      </xdr:blipFill>
      <xdr:spPr>
        <a:xfrm>
          <a:off x="22308120" y="2714760"/>
          <a:ext cx="1411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713520</xdr:colOff>
      <xdr:row>2</xdr:row>
      <xdr:rowOff>360</xdr:rowOff>
    </xdr:to>
    <xdr:pic>
      <xdr:nvPicPr>
        <xdr:cNvPr id="5" name="图片 6" descr=""/>
        <xdr:cNvPicPr/>
      </xdr:nvPicPr>
      <xdr:blipFill>
        <a:blip r:embed="rId6"/>
        <a:stretch/>
      </xdr:blipFill>
      <xdr:spPr>
        <a:xfrm>
          <a:off x="21312360" y="581040"/>
          <a:ext cx="713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861840</xdr:colOff>
      <xdr:row>5</xdr:row>
      <xdr:rowOff>360</xdr:rowOff>
    </xdr:to>
    <xdr:pic>
      <xdr:nvPicPr>
        <xdr:cNvPr id="6" name="图片 7" descr=""/>
        <xdr:cNvPicPr/>
      </xdr:nvPicPr>
      <xdr:blipFill>
        <a:blip r:embed="rId7"/>
        <a:stretch/>
      </xdr:blipFill>
      <xdr:spPr>
        <a:xfrm>
          <a:off x="21312360" y="2181240"/>
          <a:ext cx="8618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816120</xdr:colOff>
      <xdr:row>5</xdr:row>
      <xdr:rowOff>533520</xdr:rowOff>
    </xdr:to>
    <xdr:pic>
      <xdr:nvPicPr>
        <xdr:cNvPr id="7" name="图片 8" descr=""/>
        <xdr:cNvPicPr/>
      </xdr:nvPicPr>
      <xdr:blipFill>
        <a:blip r:embed="rId8"/>
        <a:stretch/>
      </xdr:blipFill>
      <xdr:spPr>
        <a:xfrm>
          <a:off x="21312360" y="2714760"/>
          <a:ext cx="8161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874440</xdr:colOff>
      <xdr:row>4</xdr:row>
      <xdr:rowOff>360</xdr:rowOff>
    </xdr:to>
    <xdr:pic>
      <xdr:nvPicPr>
        <xdr:cNvPr id="8" name="图片 9" descr=""/>
        <xdr:cNvPicPr/>
      </xdr:nvPicPr>
      <xdr:blipFill>
        <a:blip r:embed="rId9"/>
        <a:stretch/>
      </xdr:blipFill>
      <xdr:spPr>
        <a:xfrm>
          <a:off x="21312360" y="1647720"/>
          <a:ext cx="8744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642600</xdr:colOff>
      <xdr:row>2</xdr:row>
      <xdr:rowOff>533520</xdr:rowOff>
    </xdr:to>
    <xdr:pic>
      <xdr:nvPicPr>
        <xdr:cNvPr id="9" name="图片 10" descr=""/>
        <xdr:cNvPicPr/>
      </xdr:nvPicPr>
      <xdr:blipFill>
        <a:blip r:embed="rId10"/>
        <a:stretch/>
      </xdr:blipFill>
      <xdr:spPr>
        <a:xfrm>
          <a:off x="21312360" y="1114560"/>
          <a:ext cx="642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845280</xdr:colOff>
      <xdr:row>7</xdr:row>
      <xdr:rowOff>360</xdr:rowOff>
    </xdr:to>
    <xdr:pic>
      <xdr:nvPicPr>
        <xdr:cNvPr id="10" name="图片 11" descr=""/>
        <xdr:cNvPicPr/>
      </xdr:nvPicPr>
      <xdr:blipFill>
        <a:blip r:embed="rId11"/>
        <a:stretch/>
      </xdr:blipFill>
      <xdr:spPr>
        <a:xfrm>
          <a:off x="21312360" y="3247920"/>
          <a:ext cx="8452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653760</xdr:colOff>
      <xdr:row>7</xdr:row>
      <xdr:rowOff>360</xdr:rowOff>
    </xdr:to>
    <xdr:pic>
      <xdr:nvPicPr>
        <xdr:cNvPr id="11" name="图片 12" descr=""/>
        <xdr:cNvPicPr/>
      </xdr:nvPicPr>
      <xdr:blipFill>
        <a:blip r:embed="rId12"/>
        <a:stretch/>
      </xdr:blipFill>
      <xdr:spPr>
        <a:xfrm>
          <a:off x="22308120" y="3247920"/>
          <a:ext cx="6537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824760</xdr:colOff>
      <xdr:row>8</xdr:row>
      <xdr:rowOff>360</xdr:rowOff>
    </xdr:to>
    <xdr:pic>
      <xdr:nvPicPr>
        <xdr:cNvPr id="12" name="图片 13" descr=""/>
        <xdr:cNvPicPr/>
      </xdr:nvPicPr>
      <xdr:blipFill>
        <a:blip r:embed="rId13"/>
        <a:stretch/>
      </xdr:blipFill>
      <xdr:spPr>
        <a:xfrm>
          <a:off x="21312360" y="3781440"/>
          <a:ext cx="8247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653760</xdr:colOff>
      <xdr:row>8</xdr:row>
      <xdr:rowOff>360</xdr:rowOff>
    </xdr:to>
    <xdr:pic>
      <xdr:nvPicPr>
        <xdr:cNvPr id="13" name="图片 14" descr=""/>
        <xdr:cNvPicPr/>
      </xdr:nvPicPr>
      <xdr:blipFill>
        <a:blip r:embed="rId14"/>
        <a:stretch/>
      </xdr:blipFill>
      <xdr:spPr>
        <a:xfrm>
          <a:off x="22308120" y="3781440"/>
          <a:ext cx="6537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545400</xdr:colOff>
      <xdr:row>8</xdr:row>
      <xdr:rowOff>533520</xdr:rowOff>
    </xdr:to>
    <xdr:pic>
      <xdr:nvPicPr>
        <xdr:cNvPr id="14" name="图片 15" descr=""/>
        <xdr:cNvPicPr/>
      </xdr:nvPicPr>
      <xdr:blipFill>
        <a:blip r:embed="rId15"/>
        <a:stretch/>
      </xdr:blipFill>
      <xdr:spPr>
        <a:xfrm>
          <a:off x="21312360" y="4314960"/>
          <a:ext cx="545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695160</xdr:colOff>
      <xdr:row>8</xdr:row>
      <xdr:rowOff>533520</xdr:rowOff>
    </xdr:to>
    <xdr:pic>
      <xdr:nvPicPr>
        <xdr:cNvPr id="15" name="图片 16" descr=""/>
        <xdr:cNvPicPr/>
      </xdr:nvPicPr>
      <xdr:blipFill>
        <a:blip r:embed="rId16"/>
        <a:stretch/>
      </xdr:blipFill>
      <xdr:spPr>
        <a:xfrm>
          <a:off x="22308120" y="4314960"/>
          <a:ext cx="6951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546120</xdr:colOff>
      <xdr:row>10</xdr:row>
      <xdr:rowOff>360</xdr:rowOff>
    </xdr:to>
    <xdr:pic>
      <xdr:nvPicPr>
        <xdr:cNvPr id="16" name="图片 17" descr=""/>
        <xdr:cNvPicPr/>
      </xdr:nvPicPr>
      <xdr:blipFill>
        <a:blip r:embed="rId17"/>
        <a:stretch/>
      </xdr:blipFill>
      <xdr:spPr>
        <a:xfrm>
          <a:off x="21312360" y="4848120"/>
          <a:ext cx="5461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861480</xdr:colOff>
      <xdr:row>10</xdr:row>
      <xdr:rowOff>360</xdr:rowOff>
    </xdr:to>
    <xdr:pic>
      <xdr:nvPicPr>
        <xdr:cNvPr id="17" name="图片 18" descr=""/>
        <xdr:cNvPicPr/>
      </xdr:nvPicPr>
      <xdr:blipFill>
        <a:blip r:embed="rId18"/>
        <a:stretch/>
      </xdr:blipFill>
      <xdr:spPr>
        <a:xfrm>
          <a:off x="22308120" y="4848120"/>
          <a:ext cx="8614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567360</xdr:colOff>
      <xdr:row>11</xdr:row>
      <xdr:rowOff>360</xdr:rowOff>
    </xdr:to>
    <xdr:pic>
      <xdr:nvPicPr>
        <xdr:cNvPr id="18" name="图片 19" descr=""/>
        <xdr:cNvPicPr/>
      </xdr:nvPicPr>
      <xdr:blipFill>
        <a:blip r:embed="rId19"/>
        <a:stretch/>
      </xdr:blipFill>
      <xdr:spPr>
        <a:xfrm>
          <a:off x="21312360" y="5381640"/>
          <a:ext cx="5673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653760</xdr:colOff>
      <xdr:row>10</xdr:row>
      <xdr:rowOff>533520</xdr:rowOff>
    </xdr:to>
    <xdr:pic>
      <xdr:nvPicPr>
        <xdr:cNvPr id="19" name="图片 20" descr=""/>
        <xdr:cNvPicPr/>
      </xdr:nvPicPr>
      <xdr:blipFill>
        <a:blip r:embed="rId20"/>
        <a:stretch/>
      </xdr:blipFill>
      <xdr:spPr>
        <a:xfrm>
          <a:off x="22308120" y="5381640"/>
          <a:ext cx="6537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561240</xdr:colOff>
      <xdr:row>11</xdr:row>
      <xdr:rowOff>533520</xdr:rowOff>
    </xdr:to>
    <xdr:pic>
      <xdr:nvPicPr>
        <xdr:cNvPr id="20" name="图片 21" descr=""/>
        <xdr:cNvPicPr/>
      </xdr:nvPicPr>
      <xdr:blipFill>
        <a:blip r:embed="rId21"/>
        <a:stretch/>
      </xdr:blipFill>
      <xdr:spPr>
        <a:xfrm>
          <a:off x="21312360" y="5915160"/>
          <a:ext cx="561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815400</xdr:colOff>
      <xdr:row>11</xdr:row>
      <xdr:rowOff>533520</xdr:rowOff>
    </xdr:to>
    <xdr:pic>
      <xdr:nvPicPr>
        <xdr:cNvPr id="21" name="图片 22" descr=""/>
        <xdr:cNvPicPr/>
      </xdr:nvPicPr>
      <xdr:blipFill>
        <a:blip r:embed="rId22"/>
        <a:stretch/>
      </xdr:blipFill>
      <xdr:spPr>
        <a:xfrm>
          <a:off x="22308120" y="5915160"/>
          <a:ext cx="815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537480</xdr:colOff>
      <xdr:row>13</xdr:row>
      <xdr:rowOff>360</xdr:rowOff>
    </xdr:to>
    <xdr:pic>
      <xdr:nvPicPr>
        <xdr:cNvPr id="22" name="图片 23" descr=""/>
        <xdr:cNvPicPr/>
      </xdr:nvPicPr>
      <xdr:blipFill>
        <a:blip r:embed="rId23"/>
        <a:stretch/>
      </xdr:blipFill>
      <xdr:spPr>
        <a:xfrm>
          <a:off x="21312360" y="6448320"/>
          <a:ext cx="5374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861840</xdr:colOff>
      <xdr:row>13</xdr:row>
      <xdr:rowOff>360</xdr:rowOff>
    </xdr:to>
    <xdr:pic>
      <xdr:nvPicPr>
        <xdr:cNvPr id="23" name="图片 24" descr=""/>
        <xdr:cNvPicPr/>
      </xdr:nvPicPr>
      <xdr:blipFill>
        <a:blip r:embed="rId24"/>
        <a:stretch/>
      </xdr:blipFill>
      <xdr:spPr>
        <a:xfrm>
          <a:off x="22308120" y="6448320"/>
          <a:ext cx="8618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599400</xdr:colOff>
      <xdr:row>14</xdr:row>
      <xdr:rowOff>360</xdr:rowOff>
    </xdr:to>
    <xdr:pic>
      <xdr:nvPicPr>
        <xdr:cNvPr id="24" name="图片 25" descr=""/>
        <xdr:cNvPicPr/>
      </xdr:nvPicPr>
      <xdr:blipFill>
        <a:blip r:embed="rId25"/>
        <a:stretch/>
      </xdr:blipFill>
      <xdr:spPr>
        <a:xfrm>
          <a:off x="21312360" y="6981840"/>
          <a:ext cx="5994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816120</xdr:colOff>
      <xdr:row>14</xdr:row>
      <xdr:rowOff>360</xdr:rowOff>
    </xdr:to>
    <xdr:pic>
      <xdr:nvPicPr>
        <xdr:cNvPr id="25" name="图片 26" descr=""/>
        <xdr:cNvPicPr/>
      </xdr:nvPicPr>
      <xdr:blipFill>
        <a:blip r:embed="rId26"/>
        <a:stretch/>
      </xdr:blipFill>
      <xdr:spPr>
        <a:xfrm>
          <a:off x="22308120" y="6981840"/>
          <a:ext cx="8161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799200</xdr:colOff>
      <xdr:row>14</xdr:row>
      <xdr:rowOff>533520</xdr:rowOff>
    </xdr:to>
    <xdr:pic>
      <xdr:nvPicPr>
        <xdr:cNvPr id="26" name="图片 27" descr=""/>
        <xdr:cNvPicPr/>
      </xdr:nvPicPr>
      <xdr:blipFill>
        <a:blip r:embed="rId27"/>
        <a:stretch/>
      </xdr:blipFill>
      <xdr:spPr>
        <a:xfrm>
          <a:off x="21312360" y="7515360"/>
          <a:ext cx="799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804600</xdr:colOff>
      <xdr:row>14</xdr:row>
      <xdr:rowOff>533520</xdr:rowOff>
    </xdr:to>
    <xdr:pic>
      <xdr:nvPicPr>
        <xdr:cNvPr id="27" name="图片 28" descr=""/>
        <xdr:cNvPicPr/>
      </xdr:nvPicPr>
      <xdr:blipFill>
        <a:blip r:embed="rId28"/>
        <a:stretch/>
      </xdr:blipFill>
      <xdr:spPr>
        <a:xfrm>
          <a:off x="22308120" y="7515360"/>
          <a:ext cx="804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743400</xdr:colOff>
      <xdr:row>16</xdr:row>
      <xdr:rowOff>360</xdr:rowOff>
    </xdr:to>
    <xdr:pic>
      <xdr:nvPicPr>
        <xdr:cNvPr id="28" name="图片 29" descr=""/>
        <xdr:cNvPicPr/>
      </xdr:nvPicPr>
      <xdr:blipFill>
        <a:blip r:embed="rId29"/>
        <a:stretch/>
      </xdr:blipFill>
      <xdr:spPr>
        <a:xfrm>
          <a:off x="21312360" y="8048520"/>
          <a:ext cx="7434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804600</xdr:colOff>
      <xdr:row>16</xdr:row>
      <xdr:rowOff>360</xdr:rowOff>
    </xdr:to>
    <xdr:pic>
      <xdr:nvPicPr>
        <xdr:cNvPr id="29" name="图片 30" descr=""/>
        <xdr:cNvPicPr/>
      </xdr:nvPicPr>
      <xdr:blipFill>
        <a:blip r:embed="rId30"/>
        <a:stretch/>
      </xdr:blipFill>
      <xdr:spPr>
        <a:xfrm>
          <a:off x="22308120" y="8048520"/>
          <a:ext cx="8046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987840</xdr:colOff>
      <xdr:row>17</xdr:row>
      <xdr:rowOff>360</xdr:rowOff>
    </xdr:to>
    <xdr:pic>
      <xdr:nvPicPr>
        <xdr:cNvPr id="30" name="图片 31" descr=""/>
        <xdr:cNvPicPr/>
      </xdr:nvPicPr>
      <xdr:blipFill>
        <a:blip r:embed="rId31"/>
        <a:stretch/>
      </xdr:blipFill>
      <xdr:spPr>
        <a:xfrm>
          <a:off x="21312360" y="8582040"/>
          <a:ext cx="9878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877320</xdr:colOff>
      <xdr:row>17</xdr:row>
      <xdr:rowOff>360</xdr:rowOff>
    </xdr:to>
    <xdr:pic>
      <xdr:nvPicPr>
        <xdr:cNvPr id="31" name="图片 32" descr=""/>
        <xdr:cNvPicPr/>
      </xdr:nvPicPr>
      <xdr:blipFill>
        <a:blip r:embed="rId32"/>
        <a:stretch/>
      </xdr:blipFill>
      <xdr:spPr>
        <a:xfrm>
          <a:off x="22308120" y="8582040"/>
          <a:ext cx="8773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993240</xdr:colOff>
      <xdr:row>17</xdr:row>
      <xdr:rowOff>533520</xdr:rowOff>
    </xdr:to>
    <xdr:pic>
      <xdr:nvPicPr>
        <xdr:cNvPr id="32" name="图片 33" descr=""/>
        <xdr:cNvPicPr/>
      </xdr:nvPicPr>
      <xdr:blipFill>
        <a:blip r:embed="rId33"/>
        <a:stretch/>
      </xdr:blipFill>
      <xdr:spPr>
        <a:xfrm>
          <a:off x="21312360" y="9115560"/>
          <a:ext cx="993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911160</xdr:colOff>
      <xdr:row>17</xdr:row>
      <xdr:rowOff>533520</xdr:rowOff>
    </xdr:to>
    <xdr:pic>
      <xdr:nvPicPr>
        <xdr:cNvPr id="33" name="图片 34" descr=""/>
        <xdr:cNvPicPr/>
      </xdr:nvPicPr>
      <xdr:blipFill>
        <a:blip r:embed="rId34"/>
        <a:stretch/>
      </xdr:blipFill>
      <xdr:spPr>
        <a:xfrm>
          <a:off x="22308120" y="9115560"/>
          <a:ext cx="9111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996120</xdr:colOff>
      <xdr:row>18</xdr:row>
      <xdr:rowOff>476280</xdr:rowOff>
    </xdr:to>
    <xdr:pic>
      <xdr:nvPicPr>
        <xdr:cNvPr id="34" name="图片 35" descr=""/>
        <xdr:cNvPicPr/>
      </xdr:nvPicPr>
      <xdr:blipFill>
        <a:blip r:embed="rId35"/>
        <a:stretch/>
      </xdr:blipFill>
      <xdr:spPr>
        <a:xfrm>
          <a:off x="21312360" y="9648720"/>
          <a:ext cx="996120" cy="476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855720</xdr:colOff>
      <xdr:row>19</xdr:row>
      <xdr:rowOff>360</xdr:rowOff>
    </xdr:to>
    <xdr:pic>
      <xdr:nvPicPr>
        <xdr:cNvPr id="35" name="图片 36" descr=""/>
        <xdr:cNvPicPr/>
      </xdr:nvPicPr>
      <xdr:blipFill>
        <a:blip r:embed="rId36"/>
        <a:stretch/>
      </xdr:blipFill>
      <xdr:spPr>
        <a:xfrm>
          <a:off x="22308120" y="9648720"/>
          <a:ext cx="8557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996120</xdr:colOff>
      <xdr:row>19</xdr:row>
      <xdr:rowOff>524880</xdr:rowOff>
    </xdr:to>
    <xdr:pic>
      <xdr:nvPicPr>
        <xdr:cNvPr id="36" name="图片 37" descr=""/>
        <xdr:cNvPicPr/>
      </xdr:nvPicPr>
      <xdr:blipFill>
        <a:blip r:embed="rId37"/>
        <a:stretch/>
      </xdr:blipFill>
      <xdr:spPr>
        <a:xfrm>
          <a:off x="21312360" y="10182240"/>
          <a:ext cx="996120" cy="524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918360</xdr:colOff>
      <xdr:row>20</xdr:row>
      <xdr:rowOff>360</xdr:rowOff>
    </xdr:to>
    <xdr:pic>
      <xdr:nvPicPr>
        <xdr:cNvPr id="37" name="图片 38" descr=""/>
        <xdr:cNvPicPr/>
      </xdr:nvPicPr>
      <xdr:blipFill>
        <a:blip r:embed="rId38"/>
        <a:stretch/>
      </xdr:blipFill>
      <xdr:spPr>
        <a:xfrm>
          <a:off x="22308120" y="10182240"/>
          <a:ext cx="9183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996120</xdr:colOff>
      <xdr:row>20</xdr:row>
      <xdr:rowOff>327960</xdr:rowOff>
    </xdr:to>
    <xdr:pic>
      <xdr:nvPicPr>
        <xdr:cNvPr id="38" name="图片 39" descr=""/>
        <xdr:cNvPicPr/>
      </xdr:nvPicPr>
      <xdr:blipFill>
        <a:blip r:embed="rId39"/>
        <a:stretch/>
      </xdr:blipFill>
      <xdr:spPr>
        <a:xfrm>
          <a:off x="21312360" y="10715760"/>
          <a:ext cx="996120" cy="327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975240</xdr:colOff>
      <xdr:row>20</xdr:row>
      <xdr:rowOff>533520</xdr:rowOff>
    </xdr:to>
    <xdr:pic>
      <xdr:nvPicPr>
        <xdr:cNvPr id="39" name="图片 40" descr=""/>
        <xdr:cNvPicPr/>
      </xdr:nvPicPr>
      <xdr:blipFill>
        <a:blip r:embed="rId40"/>
        <a:stretch/>
      </xdr:blipFill>
      <xdr:spPr>
        <a:xfrm>
          <a:off x="22308120" y="10715760"/>
          <a:ext cx="975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534960</xdr:colOff>
      <xdr:row>22</xdr:row>
      <xdr:rowOff>360</xdr:rowOff>
    </xdr:to>
    <xdr:pic>
      <xdr:nvPicPr>
        <xdr:cNvPr id="40" name="图片 41" descr=""/>
        <xdr:cNvPicPr/>
      </xdr:nvPicPr>
      <xdr:blipFill>
        <a:blip r:embed="rId41"/>
        <a:stretch/>
      </xdr:blipFill>
      <xdr:spPr>
        <a:xfrm>
          <a:off x="21312360" y="11248920"/>
          <a:ext cx="5349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488160</xdr:colOff>
      <xdr:row>23</xdr:row>
      <xdr:rowOff>360</xdr:rowOff>
    </xdr:to>
    <xdr:pic>
      <xdr:nvPicPr>
        <xdr:cNvPr id="41" name="图片 42" descr=""/>
        <xdr:cNvPicPr/>
      </xdr:nvPicPr>
      <xdr:blipFill>
        <a:blip r:embed="rId42"/>
        <a:stretch/>
      </xdr:blipFill>
      <xdr:spPr>
        <a:xfrm>
          <a:off x="21312360" y="11782440"/>
          <a:ext cx="4881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605160</xdr:colOff>
      <xdr:row>23</xdr:row>
      <xdr:rowOff>533520</xdr:rowOff>
    </xdr:to>
    <xdr:pic>
      <xdr:nvPicPr>
        <xdr:cNvPr id="42" name="图片 43" descr=""/>
        <xdr:cNvPicPr/>
      </xdr:nvPicPr>
      <xdr:blipFill>
        <a:blip r:embed="rId43"/>
        <a:stretch/>
      </xdr:blipFill>
      <xdr:spPr>
        <a:xfrm>
          <a:off x="21312360" y="12315960"/>
          <a:ext cx="6051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484200</xdr:colOff>
      <xdr:row>25</xdr:row>
      <xdr:rowOff>360</xdr:rowOff>
    </xdr:to>
    <xdr:pic>
      <xdr:nvPicPr>
        <xdr:cNvPr id="43" name="图片 44" descr=""/>
        <xdr:cNvPicPr/>
      </xdr:nvPicPr>
      <xdr:blipFill>
        <a:blip r:embed="rId44"/>
        <a:stretch/>
      </xdr:blipFill>
      <xdr:spPr>
        <a:xfrm>
          <a:off x="21312360" y="12849120"/>
          <a:ext cx="4842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487440</xdr:colOff>
      <xdr:row>26</xdr:row>
      <xdr:rowOff>360</xdr:rowOff>
    </xdr:to>
    <xdr:pic>
      <xdr:nvPicPr>
        <xdr:cNvPr id="44" name="图片 45" descr=""/>
        <xdr:cNvPicPr/>
      </xdr:nvPicPr>
      <xdr:blipFill>
        <a:blip r:embed="rId45"/>
        <a:stretch/>
      </xdr:blipFill>
      <xdr:spPr>
        <a:xfrm>
          <a:off x="21312360" y="13382640"/>
          <a:ext cx="4874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849960</xdr:colOff>
      <xdr:row>22</xdr:row>
      <xdr:rowOff>360</xdr:rowOff>
    </xdr:to>
    <xdr:pic>
      <xdr:nvPicPr>
        <xdr:cNvPr id="45" name="图片 46" descr=""/>
        <xdr:cNvPicPr/>
      </xdr:nvPicPr>
      <xdr:blipFill>
        <a:blip r:embed="rId46"/>
        <a:stretch/>
      </xdr:blipFill>
      <xdr:spPr>
        <a:xfrm>
          <a:off x="22308120" y="11248920"/>
          <a:ext cx="8499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853560</xdr:colOff>
      <xdr:row>23</xdr:row>
      <xdr:rowOff>360</xdr:rowOff>
    </xdr:to>
    <xdr:pic>
      <xdr:nvPicPr>
        <xdr:cNvPr id="46" name="图片 47" descr=""/>
        <xdr:cNvPicPr/>
      </xdr:nvPicPr>
      <xdr:blipFill>
        <a:blip r:embed="rId47"/>
        <a:stretch/>
      </xdr:blipFill>
      <xdr:spPr>
        <a:xfrm>
          <a:off x="22308120" y="11782440"/>
          <a:ext cx="8535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879840</xdr:colOff>
      <xdr:row>23</xdr:row>
      <xdr:rowOff>533520</xdr:rowOff>
    </xdr:to>
    <xdr:pic>
      <xdr:nvPicPr>
        <xdr:cNvPr id="47" name="图片 48" descr=""/>
        <xdr:cNvPicPr/>
      </xdr:nvPicPr>
      <xdr:blipFill>
        <a:blip r:embed="rId48"/>
        <a:stretch/>
      </xdr:blipFill>
      <xdr:spPr>
        <a:xfrm>
          <a:off x="22308120" y="12315960"/>
          <a:ext cx="879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1076400</xdr:colOff>
      <xdr:row>25</xdr:row>
      <xdr:rowOff>360</xdr:rowOff>
    </xdr:to>
    <xdr:pic>
      <xdr:nvPicPr>
        <xdr:cNvPr id="48" name="图片 49" descr=""/>
        <xdr:cNvPicPr/>
      </xdr:nvPicPr>
      <xdr:blipFill>
        <a:blip r:embed="rId49"/>
        <a:stretch/>
      </xdr:blipFill>
      <xdr:spPr>
        <a:xfrm>
          <a:off x="22308120" y="12849120"/>
          <a:ext cx="10764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833400</xdr:colOff>
      <xdr:row>26</xdr:row>
      <xdr:rowOff>360</xdr:rowOff>
    </xdr:to>
    <xdr:pic>
      <xdr:nvPicPr>
        <xdr:cNvPr id="49" name="图片 50" descr=""/>
        <xdr:cNvPicPr/>
      </xdr:nvPicPr>
      <xdr:blipFill>
        <a:blip r:embed="rId50"/>
        <a:stretch/>
      </xdr:blipFill>
      <xdr:spPr>
        <a:xfrm>
          <a:off x="22308120" y="13382640"/>
          <a:ext cx="833400" cy="53388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7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pane xSplit="2" ySplit="0" topLeftCell="I19" activePane="topRight" state="frozen"/>
      <selection pane="topLeft" activeCell="A19" activeCellId="0" sqref="A19"/>
      <selection pane="topRight" activeCell="S26" activeCellId="0" sqref="S26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2" width="17.76"/>
    <col collapsed="false" customWidth="true" hidden="false" outlineLevel="0" max="3" min="3" style="2" width="36.74"/>
    <col collapsed="false" customWidth="false" hidden="true" outlineLevel="0" max="4" min="4" style="2" width="9.02"/>
    <col collapsed="false" customWidth="true" hidden="false" outlineLevel="0" max="5" min="5" style="2" width="20.37"/>
    <col collapsed="false" customWidth="true" hidden="false" outlineLevel="0" max="6" min="6" style="2" width="14.63"/>
    <col collapsed="false" customWidth="true" hidden="false" outlineLevel="0" max="7" min="7" style="3" width="20.13"/>
    <col collapsed="false" customWidth="true" hidden="false" outlineLevel="0" max="8" min="8" style="3" width="13.53"/>
    <col collapsed="false" customWidth="true" hidden="false" outlineLevel="0" max="9" min="9" style="3" width="12.63"/>
    <col collapsed="false" customWidth="true" hidden="false" outlineLevel="0" max="10" min="10" style="3" width="47.63"/>
    <col collapsed="false" customWidth="true" hidden="true" outlineLevel="0" max="11" min="11" style="3" width="17.13"/>
    <col collapsed="false" customWidth="true" hidden="false" outlineLevel="0" max="12" min="12" style="3" width="22.93"/>
    <col collapsed="false" customWidth="true" hidden="false" outlineLevel="0" max="14" min="13" style="2" width="14.14"/>
    <col collapsed="false" customWidth="true" hidden="false" outlineLevel="0" max="15" min="15" style="2" width="12"/>
    <col collapsed="false" customWidth="true" hidden="false" outlineLevel="0" max="16" min="16" style="2" width="15.88"/>
    <col collapsed="false" customWidth="true" hidden="false" outlineLevel="0" max="17" min="17" style="2" width="15.76"/>
    <col collapsed="false" customWidth="true" hidden="false" outlineLevel="0" max="18" min="18" style="2" width="14.26"/>
    <col collapsed="false" customWidth="true" hidden="false" outlineLevel="0" max="19" min="19" style="2" width="28.75"/>
    <col collapsed="false" customWidth="true" hidden="false" outlineLevel="0" max="20" min="20" style="2" width="14.27"/>
    <col collapsed="false" customWidth="true" hidden="false" outlineLevel="0" max="22" min="21" style="4" width="16.43"/>
    <col collapsed="false" customWidth="true" hidden="false" outlineLevel="0" max="23" min="23" style="5" width="15"/>
    <col collapsed="false" customWidth="true" hidden="false" outlineLevel="0" max="24" min="24" style="1" width="17"/>
    <col collapsed="false" customWidth="true" hidden="false" outlineLevel="0" max="25" min="25" style="2" width="10.63"/>
    <col collapsed="false" customWidth="true" hidden="false" outlineLevel="0" max="26" min="26" style="6" width="11.63"/>
    <col collapsed="false" customWidth="true" hidden="false" outlineLevel="0" max="27" min="27" style="5" width="11.63"/>
    <col collapsed="false" customWidth="true" hidden="false" outlineLevel="0" max="28" min="28" style="1" width="19.63"/>
    <col collapsed="false" customWidth="true" hidden="false" outlineLevel="0" max="29" min="29" style="2" width="18.13"/>
    <col collapsed="false" customWidth="true" hidden="false" outlineLevel="0" max="30" min="30" style="2" width="22.92"/>
    <col collapsed="false" customWidth="true" hidden="false" outlineLevel="0" max="31" min="31" style="2" width="17"/>
    <col collapsed="false" customWidth="true" hidden="false" outlineLevel="0" max="32" min="32" style="2" width="11.46"/>
    <col collapsed="false" customWidth="true" hidden="false" outlineLevel="0" max="33" min="33" style="2" width="14.87"/>
    <col collapsed="false" customWidth="false" hidden="false" outlineLevel="0" max="16384" min="34" style="2" width="9"/>
  </cols>
  <sheetData>
    <row r="1" s="12" customFormat="true" ht="45.75" hidden="false" customHeight="true" outlineLevel="0" collapsed="false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0" t="s">
        <v>22</v>
      </c>
      <c r="X1" s="8" t="s">
        <v>23</v>
      </c>
      <c r="Y1" s="7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11" t="s">
        <v>31</v>
      </c>
    </row>
    <row r="2" customFormat="false" ht="42" hidden="false" customHeight="true" outlineLevel="0" collapsed="false">
      <c r="A2" s="13" t="s">
        <v>32</v>
      </c>
      <c r="B2" s="14" t="s">
        <v>33</v>
      </c>
      <c r="C2" s="15" t="s">
        <v>34</v>
      </c>
      <c r="D2" s="16"/>
      <c r="E2" s="15" t="s">
        <v>35</v>
      </c>
      <c r="F2" s="15" t="s">
        <v>35</v>
      </c>
      <c r="G2" s="15" t="s">
        <v>36</v>
      </c>
      <c r="H2" s="13" t="n">
        <v>8477900000</v>
      </c>
      <c r="I2" s="13" t="n">
        <v>84779039</v>
      </c>
      <c r="J2" s="17" t="s">
        <v>37</v>
      </c>
      <c r="K2" s="16"/>
      <c r="L2" s="18" t="s">
        <v>38</v>
      </c>
      <c r="M2" s="18" t="s">
        <v>35</v>
      </c>
      <c r="N2" s="18" t="s">
        <v>35</v>
      </c>
      <c r="O2" s="19" t="s">
        <v>39</v>
      </c>
      <c r="P2" s="18" t="s">
        <v>40</v>
      </c>
      <c r="Q2" s="18" t="s">
        <v>41</v>
      </c>
      <c r="R2" s="20"/>
      <c r="S2" s="18"/>
      <c r="T2" s="18" t="n">
        <v>1</v>
      </c>
      <c r="U2" s="21" t="n">
        <v>400</v>
      </c>
      <c r="V2" s="22" t="n">
        <f aca="false">ROUND(U2/1.13*1.08/6.9228,4)</f>
        <v>55.2234</v>
      </c>
      <c r="W2" s="23" t="n">
        <f aca="false">ROUND(V2*T2,2)</f>
        <v>55.22</v>
      </c>
      <c r="X2" s="24" t="s">
        <v>42</v>
      </c>
      <c r="Y2" s="24" t="n">
        <v>1</v>
      </c>
      <c r="Z2" s="25" t="n">
        <v>5.28</v>
      </c>
      <c r="AA2" s="13" t="n">
        <v>1.3</v>
      </c>
      <c r="AB2" s="24" t="s">
        <v>43</v>
      </c>
      <c r="AC2" s="18" t="s">
        <v>44</v>
      </c>
      <c r="AD2" s="15" t="s">
        <v>45</v>
      </c>
      <c r="AE2" s="26" t="s">
        <v>46</v>
      </c>
      <c r="AF2" s="22" t="n">
        <f aca="false">ROUND(U2/1.13*1.08,4)</f>
        <v>382.3009</v>
      </c>
    </row>
    <row r="3" customFormat="false" ht="42" hidden="false" customHeight="true" outlineLevel="0" collapsed="false">
      <c r="A3" s="13" t="s">
        <v>32</v>
      </c>
      <c r="B3" s="14" t="s">
        <v>33</v>
      </c>
      <c r="C3" s="15" t="s">
        <v>34</v>
      </c>
      <c r="D3" s="16"/>
      <c r="E3" s="15" t="s">
        <v>35</v>
      </c>
      <c r="F3" s="15" t="s">
        <v>35</v>
      </c>
      <c r="G3" s="15" t="s">
        <v>47</v>
      </c>
      <c r="H3" s="13" t="n">
        <v>8477900000</v>
      </c>
      <c r="I3" s="13" t="n">
        <v>84779039</v>
      </c>
      <c r="J3" s="17" t="s">
        <v>48</v>
      </c>
      <c r="K3" s="16"/>
      <c r="L3" s="18" t="s">
        <v>38</v>
      </c>
      <c r="M3" s="18" t="s">
        <v>35</v>
      </c>
      <c r="N3" s="18" t="s">
        <v>35</v>
      </c>
      <c r="O3" s="19" t="s">
        <v>39</v>
      </c>
      <c r="P3" s="18" t="s">
        <v>40</v>
      </c>
      <c r="Q3" s="18" t="s">
        <v>41</v>
      </c>
      <c r="R3" s="20"/>
      <c r="S3" s="18"/>
      <c r="T3" s="18" t="n">
        <v>1</v>
      </c>
      <c r="U3" s="21" t="n">
        <v>400</v>
      </c>
      <c r="V3" s="22" t="n">
        <f aca="false">ROUND(U3/1.13*1.08/6.9228,4)</f>
        <v>55.2234</v>
      </c>
      <c r="W3" s="23" t="n">
        <f aca="false">ROUND(V3*T3,2)</f>
        <v>55.22</v>
      </c>
      <c r="X3" s="24"/>
      <c r="Y3" s="24"/>
      <c r="Z3" s="25"/>
      <c r="AA3" s="13" t="n">
        <v>1.3</v>
      </c>
      <c r="AB3" s="24"/>
      <c r="AC3" s="18" t="s">
        <v>44</v>
      </c>
      <c r="AD3" s="15" t="s">
        <v>45</v>
      </c>
      <c r="AE3" s="26" t="s">
        <v>46</v>
      </c>
      <c r="AF3" s="22" t="n">
        <f aca="false">ROUND(U3/1.13*1.08,4)</f>
        <v>382.3009</v>
      </c>
    </row>
    <row r="4" customFormat="false" ht="42" hidden="false" customHeight="true" outlineLevel="0" collapsed="false">
      <c r="A4" s="13" t="s">
        <v>32</v>
      </c>
      <c r="B4" s="14" t="s">
        <v>33</v>
      </c>
      <c r="C4" s="15" t="s">
        <v>34</v>
      </c>
      <c r="D4" s="16"/>
      <c r="E4" s="15" t="s">
        <v>35</v>
      </c>
      <c r="F4" s="15" t="s">
        <v>35</v>
      </c>
      <c r="G4" s="15" t="s">
        <v>49</v>
      </c>
      <c r="H4" s="13" t="n">
        <v>8477900000</v>
      </c>
      <c r="I4" s="13" t="n">
        <v>84779039</v>
      </c>
      <c r="J4" s="17" t="s">
        <v>50</v>
      </c>
      <c r="K4" s="16"/>
      <c r="L4" s="18" t="s">
        <v>38</v>
      </c>
      <c r="M4" s="18" t="s">
        <v>35</v>
      </c>
      <c r="N4" s="18" t="s">
        <v>35</v>
      </c>
      <c r="O4" s="19" t="s">
        <v>39</v>
      </c>
      <c r="P4" s="18" t="s">
        <v>40</v>
      </c>
      <c r="Q4" s="18" t="s">
        <v>41</v>
      </c>
      <c r="R4" s="20"/>
      <c r="S4" s="18"/>
      <c r="T4" s="18" t="n">
        <v>1</v>
      </c>
      <c r="U4" s="21" t="n">
        <v>200</v>
      </c>
      <c r="V4" s="22" t="n">
        <f aca="false">ROUND(U4/1.13*1.08/6.9228,4)</f>
        <v>27.6117</v>
      </c>
      <c r="W4" s="23" t="n">
        <f aca="false">ROUND(V4*T4,2)</f>
        <v>27.61</v>
      </c>
      <c r="X4" s="24"/>
      <c r="Y4" s="24"/>
      <c r="Z4" s="25"/>
      <c r="AA4" s="13" t="n">
        <v>0.7</v>
      </c>
      <c r="AB4" s="24"/>
      <c r="AC4" s="18" t="s">
        <v>51</v>
      </c>
      <c r="AD4" s="15" t="s">
        <v>45</v>
      </c>
      <c r="AE4" s="26" t="s">
        <v>46</v>
      </c>
      <c r="AF4" s="22" t="n">
        <f aca="false">ROUND(U4/1.13*1.08,4)</f>
        <v>191.1504</v>
      </c>
    </row>
    <row r="5" customFormat="false" ht="42" hidden="false" customHeight="true" outlineLevel="0" collapsed="false">
      <c r="A5" s="13" t="s">
        <v>32</v>
      </c>
      <c r="B5" s="14" t="s">
        <v>33</v>
      </c>
      <c r="C5" s="15" t="s">
        <v>34</v>
      </c>
      <c r="D5" s="16"/>
      <c r="E5" s="15" t="s">
        <v>35</v>
      </c>
      <c r="F5" s="15" t="s">
        <v>35</v>
      </c>
      <c r="G5" s="15" t="s">
        <v>52</v>
      </c>
      <c r="H5" s="13" t="n">
        <v>8477900000</v>
      </c>
      <c r="I5" s="13" t="n">
        <v>84779039</v>
      </c>
      <c r="J5" s="17" t="s">
        <v>53</v>
      </c>
      <c r="K5" s="16"/>
      <c r="L5" s="18" t="s">
        <v>38</v>
      </c>
      <c r="M5" s="18" t="s">
        <v>35</v>
      </c>
      <c r="N5" s="18" t="s">
        <v>35</v>
      </c>
      <c r="O5" s="19" t="s">
        <v>39</v>
      </c>
      <c r="P5" s="18" t="s">
        <v>40</v>
      </c>
      <c r="Q5" s="18" t="s">
        <v>41</v>
      </c>
      <c r="R5" s="20"/>
      <c r="S5" s="18"/>
      <c r="T5" s="18" t="n">
        <v>1</v>
      </c>
      <c r="U5" s="21" t="n">
        <v>200</v>
      </c>
      <c r="V5" s="22" t="n">
        <f aca="false">ROUND(U5/1.13*1.08/6.9228,4)</f>
        <v>27.6117</v>
      </c>
      <c r="W5" s="23" t="n">
        <f aca="false">ROUND(V5*T5,2)</f>
        <v>27.61</v>
      </c>
      <c r="X5" s="24"/>
      <c r="Y5" s="24"/>
      <c r="Z5" s="25"/>
      <c r="AA5" s="13" t="n">
        <v>0.7</v>
      </c>
      <c r="AB5" s="24"/>
      <c r="AC5" s="18" t="s">
        <v>51</v>
      </c>
      <c r="AD5" s="15" t="s">
        <v>45</v>
      </c>
      <c r="AE5" s="26" t="s">
        <v>46</v>
      </c>
      <c r="AF5" s="22" t="n">
        <f aca="false">ROUND(U5/1.13*1.08,4)</f>
        <v>191.1504</v>
      </c>
    </row>
    <row r="6" customFormat="false" ht="42" hidden="false" customHeight="true" outlineLevel="0" collapsed="false">
      <c r="A6" s="13" t="s">
        <v>32</v>
      </c>
      <c r="B6" s="14" t="s">
        <v>33</v>
      </c>
      <c r="C6" s="15" t="s">
        <v>34</v>
      </c>
      <c r="D6" s="16"/>
      <c r="E6" s="15" t="s">
        <v>35</v>
      </c>
      <c r="F6" s="15" t="s">
        <v>35</v>
      </c>
      <c r="G6" s="15" t="s">
        <v>54</v>
      </c>
      <c r="H6" s="13" t="n">
        <v>8477900000</v>
      </c>
      <c r="I6" s="13" t="n">
        <v>84779039</v>
      </c>
      <c r="J6" s="17" t="s">
        <v>55</v>
      </c>
      <c r="K6" s="16"/>
      <c r="L6" s="18" t="s">
        <v>38</v>
      </c>
      <c r="M6" s="18" t="s">
        <v>35</v>
      </c>
      <c r="N6" s="18" t="s">
        <v>35</v>
      </c>
      <c r="O6" s="19" t="s">
        <v>39</v>
      </c>
      <c r="P6" s="18" t="s">
        <v>40</v>
      </c>
      <c r="Q6" s="18" t="s">
        <v>41</v>
      </c>
      <c r="R6" s="20"/>
      <c r="S6" s="18"/>
      <c r="T6" s="18" t="n">
        <v>1</v>
      </c>
      <c r="U6" s="21" t="n">
        <v>200</v>
      </c>
      <c r="V6" s="22" t="n">
        <f aca="false">ROUND(U6/1.13*1.08/6.9228,4)</f>
        <v>27.6117</v>
      </c>
      <c r="W6" s="23" t="n">
        <f aca="false">ROUND(V6*T6,2)</f>
        <v>27.61</v>
      </c>
      <c r="X6" s="24"/>
      <c r="Y6" s="24"/>
      <c r="Z6" s="25"/>
      <c r="AA6" s="13" t="n">
        <v>0.8</v>
      </c>
      <c r="AB6" s="24"/>
      <c r="AC6" s="18" t="s">
        <v>56</v>
      </c>
      <c r="AD6" s="15" t="s">
        <v>45</v>
      </c>
      <c r="AE6" s="26" t="s">
        <v>46</v>
      </c>
      <c r="AF6" s="22" t="n">
        <f aca="false">ROUND(U6/1.13*1.08,4)</f>
        <v>191.1504</v>
      </c>
    </row>
    <row r="7" customFormat="false" ht="42" hidden="false" customHeight="true" outlineLevel="0" collapsed="false">
      <c r="A7" s="13" t="s">
        <v>57</v>
      </c>
      <c r="B7" s="14" t="s">
        <v>58</v>
      </c>
      <c r="C7" s="15" t="s">
        <v>59</v>
      </c>
      <c r="D7" s="16"/>
      <c r="E7" s="15" t="s">
        <v>35</v>
      </c>
      <c r="F7" s="15" t="s">
        <v>35</v>
      </c>
      <c r="G7" s="15" t="s">
        <v>60</v>
      </c>
      <c r="H7" s="13" t="n">
        <v>8310000000</v>
      </c>
      <c r="I7" s="13" t="n">
        <v>83100000</v>
      </c>
      <c r="J7" s="17" t="s">
        <v>61</v>
      </c>
      <c r="K7" s="16" t="s">
        <v>62</v>
      </c>
      <c r="L7" s="18" t="s">
        <v>63</v>
      </c>
      <c r="M7" s="18" t="s">
        <v>35</v>
      </c>
      <c r="N7" s="18" t="s">
        <v>35</v>
      </c>
      <c r="O7" s="19" t="s">
        <v>64</v>
      </c>
      <c r="P7" s="18" t="s">
        <v>40</v>
      </c>
      <c r="Q7" s="18" t="s">
        <v>41</v>
      </c>
      <c r="R7" s="20"/>
      <c r="S7" s="18"/>
      <c r="T7" s="18" t="n">
        <v>1</v>
      </c>
      <c r="U7" s="21" t="n">
        <v>125</v>
      </c>
      <c r="V7" s="22" t="n">
        <f aca="false">ROUND(U7/1.01*1.08/6.9228,4)</f>
        <v>19.3077</v>
      </c>
      <c r="W7" s="23" t="n">
        <f aca="false">ROUND(V7*T7,2)</f>
        <v>19.31</v>
      </c>
      <c r="X7" s="27" t="s">
        <v>65</v>
      </c>
      <c r="Y7" s="27" t="n">
        <v>1</v>
      </c>
      <c r="Z7" s="28" t="n">
        <v>73.84</v>
      </c>
      <c r="AA7" s="13" t="n">
        <v>1.15</v>
      </c>
      <c r="AB7" s="27" t="s">
        <v>66</v>
      </c>
      <c r="AC7" s="18" t="s">
        <v>67</v>
      </c>
      <c r="AD7" s="15" t="s">
        <v>68</v>
      </c>
      <c r="AE7" s="29" t="s">
        <v>69</v>
      </c>
      <c r="AF7" s="22" t="n">
        <f aca="false">ROUND(U7/1.01*1.08,4)</f>
        <v>133.6634</v>
      </c>
    </row>
    <row r="8" customFormat="false" ht="42" hidden="false" customHeight="true" outlineLevel="0" collapsed="false">
      <c r="A8" s="13" t="s">
        <v>57</v>
      </c>
      <c r="B8" s="14" t="s">
        <v>58</v>
      </c>
      <c r="C8" s="15" t="s">
        <v>59</v>
      </c>
      <c r="D8" s="16"/>
      <c r="E8" s="15" t="s">
        <v>35</v>
      </c>
      <c r="F8" s="15" t="s">
        <v>35</v>
      </c>
      <c r="G8" s="15" t="s">
        <v>60</v>
      </c>
      <c r="H8" s="13" t="n">
        <v>8310000000</v>
      </c>
      <c r="I8" s="13" t="n">
        <v>83100000</v>
      </c>
      <c r="J8" s="17" t="s">
        <v>61</v>
      </c>
      <c r="K8" s="16" t="s">
        <v>62</v>
      </c>
      <c r="L8" s="18" t="s">
        <v>63</v>
      </c>
      <c r="M8" s="18" t="s">
        <v>35</v>
      </c>
      <c r="N8" s="18" t="s">
        <v>35</v>
      </c>
      <c r="O8" s="19" t="s">
        <v>64</v>
      </c>
      <c r="P8" s="18" t="s">
        <v>40</v>
      </c>
      <c r="Q8" s="18" t="s">
        <v>41</v>
      </c>
      <c r="R8" s="20"/>
      <c r="S8" s="18"/>
      <c r="T8" s="18" t="n">
        <v>1</v>
      </c>
      <c r="U8" s="21" t="n">
        <v>125</v>
      </c>
      <c r="V8" s="22" t="n">
        <f aca="false">ROUND(U8/1.01*1.08/6.9228,4)</f>
        <v>19.3077</v>
      </c>
      <c r="W8" s="23" t="n">
        <f aca="false">ROUND(V8*T8,2)</f>
        <v>19.31</v>
      </c>
      <c r="X8" s="27"/>
      <c r="Y8" s="27"/>
      <c r="Z8" s="28"/>
      <c r="AA8" s="13" t="n">
        <v>1.15</v>
      </c>
      <c r="AB8" s="27"/>
      <c r="AC8" s="18" t="s">
        <v>67</v>
      </c>
      <c r="AD8" s="15" t="s">
        <v>68</v>
      </c>
      <c r="AE8" s="29" t="s">
        <v>69</v>
      </c>
      <c r="AF8" s="22" t="n">
        <f aca="false">ROUND(U8/1.01*1.08,4)</f>
        <v>133.6634</v>
      </c>
    </row>
    <row r="9" customFormat="false" ht="42" hidden="false" customHeight="true" outlineLevel="0" collapsed="false">
      <c r="A9" s="13" t="s">
        <v>57</v>
      </c>
      <c r="B9" s="14" t="s">
        <v>58</v>
      </c>
      <c r="C9" s="15" t="s">
        <v>59</v>
      </c>
      <c r="D9" s="16"/>
      <c r="E9" s="15" t="s">
        <v>35</v>
      </c>
      <c r="F9" s="15" t="s">
        <v>35</v>
      </c>
      <c r="G9" s="15" t="s">
        <v>70</v>
      </c>
      <c r="H9" s="13" t="n">
        <v>8310000000</v>
      </c>
      <c r="I9" s="13" t="n">
        <v>83100000</v>
      </c>
      <c r="J9" s="17" t="s">
        <v>61</v>
      </c>
      <c r="K9" s="16" t="s">
        <v>62</v>
      </c>
      <c r="L9" s="18" t="s">
        <v>63</v>
      </c>
      <c r="M9" s="18" t="s">
        <v>35</v>
      </c>
      <c r="N9" s="18" t="s">
        <v>35</v>
      </c>
      <c r="O9" s="19" t="s">
        <v>64</v>
      </c>
      <c r="P9" s="18" t="s">
        <v>40</v>
      </c>
      <c r="Q9" s="18" t="s">
        <v>41</v>
      </c>
      <c r="R9" s="20"/>
      <c r="S9" s="18"/>
      <c r="T9" s="18" t="n">
        <v>1</v>
      </c>
      <c r="U9" s="21" t="n">
        <v>125</v>
      </c>
      <c r="V9" s="22" t="n">
        <f aca="false">ROUND(U9/1.01*1.08/6.9228,4)</f>
        <v>19.3077</v>
      </c>
      <c r="W9" s="23" t="n">
        <f aca="false">ROUND(V9*T9,2)</f>
        <v>19.31</v>
      </c>
      <c r="X9" s="27"/>
      <c r="Y9" s="27"/>
      <c r="Z9" s="28"/>
      <c r="AA9" s="13" t="n">
        <v>0.8</v>
      </c>
      <c r="AB9" s="27"/>
      <c r="AC9" s="18" t="s">
        <v>71</v>
      </c>
      <c r="AD9" s="15" t="s">
        <v>68</v>
      </c>
      <c r="AE9" s="29" t="s">
        <v>69</v>
      </c>
      <c r="AF9" s="22" t="n">
        <f aca="false">ROUND(U9/1.01*1.08,4)</f>
        <v>133.6634</v>
      </c>
    </row>
    <row r="10" customFormat="false" ht="42" hidden="false" customHeight="true" outlineLevel="0" collapsed="false">
      <c r="A10" s="13" t="s">
        <v>57</v>
      </c>
      <c r="B10" s="14" t="s">
        <v>58</v>
      </c>
      <c r="C10" s="15" t="s">
        <v>59</v>
      </c>
      <c r="D10" s="16"/>
      <c r="E10" s="15" t="s">
        <v>35</v>
      </c>
      <c r="F10" s="15" t="s">
        <v>35</v>
      </c>
      <c r="G10" s="15" t="s">
        <v>72</v>
      </c>
      <c r="H10" s="13" t="n">
        <v>8310000000</v>
      </c>
      <c r="I10" s="13" t="n">
        <v>83100000</v>
      </c>
      <c r="J10" s="17" t="s">
        <v>61</v>
      </c>
      <c r="K10" s="16" t="s">
        <v>62</v>
      </c>
      <c r="L10" s="18" t="s">
        <v>63</v>
      </c>
      <c r="M10" s="18" t="s">
        <v>35</v>
      </c>
      <c r="N10" s="18" t="s">
        <v>35</v>
      </c>
      <c r="O10" s="19" t="s">
        <v>64</v>
      </c>
      <c r="P10" s="18" t="s">
        <v>40</v>
      </c>
      <c r="Q10" s="18" t="s">
        <v>41</v>
      </c>
      <c r="R10" s="20"/>
      <c r="S10" s="18"/>
      <c r="T10" s="18" t="n">
        <v>1</v>
      </c>
      <c r="U10" s="21" t="n">
        <v>125</v>
      </c>
      <c r="V10" s="22" t="n">
        <f aca="false">ROUND(U10/1.01*1.08/6.9228,4)</f>
        <v>19.3077</v>
      </c>
      <c r="W10" s="23" t="n">
        <f aca="false">ROUND(V10*T10,2)</f>
        <v>19.31</v>
      </c>
      <c r="X10" s="27"/>
      <c r="Y10" s="27"/>
      <c r="Z10" s="28"/>
      <c r="AA10" s="13" t="n">
        <v>0.8</v>
      </c>
      <c r="AB10" s="27"/>
      <c r="AC10" s="18" t="s">
        <v>71</v>
      </c>
      <c r="AD10" s="15" t="s">
        <v>68</v>
      </c>
      <c r="AE10" s="29" t="s">
        <v>69</v>
      </c>
      <c r="AF10" s="22" t="n">
        <f aca="false">ROUND(U10/1.01*1.08,4)</f>
        <v>133.6634</v>
      </c>
    </row>
    <row r="11" customFormat="false" ht="42" hidden="false" customHeight="true" outlineLevel="0" collapsed="false">
      <c r="A11" s="13" t="s">
        <v>57</v>
      </c>
      <c r="B11" s="14" t="s">
        <v>58</v>
      </c>
      <c r="C11" s="15" t="s">
        <v>59</v>
      </c>
      <c r="D11" s="16"/>
      <c r="E11" s="15" t="s">
        <v>35</v>
      </c>
      <c r="F11" s="15" t="s">
        <v>35</v>
      </c>
      <c r="G11" s="15" t="s">
        <v>73</v>
      </c>
      <c r="H11" s="13" t="n">
        <v>8310000000</v>
      </c>
      <c r="I11" s="13" t="n">
        <v>83100000</v>
      </c>
      <c r="J11" s="17" t="s">
        <v>61</v>
      </c>
      <c r="K11" s="16" t="s">
        <v>62</v>
      </c>
      <c r="L11" s="18" t="s">
        <v>63</v>
      </c>
      <c r="M11" s="18" t="s">
        <v>35</v>
      </c>
      <c r="N11" s="18" t="s">
        <v>35</v>
      </c>
      <c r="O11" s="19" t="s">
        <v>74</v>
      </c>
      <c r="P11" s="18" t="s">
        <v>40</v>
      </c>
      <c r="Q11" s="18" t="s">
        <v>41</v>
      </c>
      <c r="R11" s="20"/>
      <c r="S11" s="18"/>
      <c r="T11" s="18" t="n">
        <v>1</v>
      </c>
      <c r="U11" s="21" t="n">
        <v>125</v>
      </c>
      <c r="V11" s="22" t="n">
        <f aca="false">ROUND(U11/1.01*1.08/6.9228,4)</f>
        <v>19.3077</v>
      </c>
      <c r="W11" s="23" t="n">
        <f aca="false">ROUND(V11*T11,2)</f>
        <v>19.31</v>
      </c>
      <c r="X11" s="27"/>
      <c r="Y11" s="27"/>
      <c r="Z11" s="28"/>
      <c r="AA11" s="13" t="n">
        <v>0.8</v>
      </c>
      <c r="AB11" s="27"/>
      <c r="AC11" s="18" t="s">
        <v>71</v>
      </c>
      <c r="AD11" s="15" t="s">
        <v>68</v>
      </c>
      <c r="AE11" s="29" t="s">
        <v>69</v>
      </c>
      <c r="AF11" s="22" t="n">
        <f aca="false">ROUND(U11/1.01*1.08,4)</f>
        <v>133.6634</v>
      </c>
    </row>
    <row r="12" customFormat="false" ht="42" hidden="false" customHeight="true" outlineLevel="0" collapsed="false">
      <c r="A12" s="13" t="s">
        <v>75</v>
      </c>
      <c r="B12" s="14" t="s">
        <v>76</v>
      </c>
      <c r="C12" s="15" t="s">
        <v>59</v>
      </c>
      <c r="D12" s="16"/>
      <c r="E12" s="15" t="s">
        <v>35</v>
      </c>
      <c r="F12" s="15" t="s">
        <v>35</v>
      </c>
      <c r="G12" s="15" t="s">
        <v>70</v>
      </c>
      <c r="H12" s="13" t="n">
        <v>3701309000</v>
      </c>
      <c r="I12" s="13" t="n">
        <v>37013000</v>
      </c>
      <c r="J12" s="17" t="s">
        <v>77</v>
      </c>
      <c r="K12" s="16" t="s">
        <v>78</v>
      </c>
      <c r="L12" s="18" t="s">
        <v>78</v>
      </c>
      <c r="M12" s="18" t="s">
        <v>35</v>
      </c>
      <c r="N12" s="18" t="s">
        <v>35</v>
      </c>
      <c r="O12" s="19" t="s">
        <v>64</v>
      </c>
      <c r="P12" s="18" t="s">
        <v>40</v>
      </c>
      <c r="Q12" s="18" t="s">
        <v>41</v>
      </c>
      <c r="R12" s="20"/>
      <c r="S12" s="18"/>
      <c r="T12" s="18" t="n">
        <v>2</v>
      </c>
      <c r="U12" s="21" t="n">
        <v>60</v>
      </c>
      <c r="V12" s="22" t="n">
        <f aca="false">ROUND(U12/1.01*1.08/6.9228,4)</f>
        <v>9.2677</v>
      </c>
      <c r="W12" s="23" t="n">
        <f aca="false">ROUND(V12*T12,2)</f>
        <v>18.54</v>
      </c>
      <c r="X12" s="27"/>
      <c r="Y12" s="27"/>
      <c r="Z12" s="28"/>
      <c r="AA12" s="13" t="n">
        <v>0.01</v>
      </c>
      <c r="AB12" s="27"/>
      <c r="AC12" s="18" t="s">
        <v>71</v>
      </c>
      <c r="AD12" s="15" t="s">
        <v>68</v>
      </c>
      <c r="AE12" s="29" t="s">
        <v>69</v>
      </c>
      <c r="AF12" s="22" t="n">
        <f aca="false">ROUND(U12/1.01*1.08,4)</f>
        <v>64.1584</v>
      </c>
    </row>
    <row r="13" customFormat="false" ht="42" hidden="false" customHeight="true" outlineLevel="0" collapsed="false">
      <c r="A13" s="13" t="s">
        <v>75</v>
      </c>
      <c r="B13" s="14" t="s">
        <v>76</v>
      </c>
      <c r="C13" s="15" t="s">
        <v>59</v>
      </c>
      <c r="D13" s="16"/>
      <c r="E13" s="15" t="s">
        <v>35</v>
      </c>
      <c r="F13" s="15" t="s">
        <v>35</v>
      </c>
      <c r="G13" s="15" t="s">
        <v>73</v>
      </c>
      <c r="H13" s="13" t="n">
        <v>3701309000</v>
      </c>
      <c r="I13" s="13" t="n">
        <v>37013000</v>
      </c>
      <c r="J13" s="17" t="s">
        <v>77</v>
      </c>
      <c r="K13" s="16" t="s">
        <v>78</v>
      </c>
      <c r="L13" s="18" t="s">
        <v>78</v>
      </c>
      <c r="M13" s="18" t="s">
        <v>35</v>
      </c>
      <c r="N13" s="18" t="s">
        <v>35</v>
      </c>
      <c r="O13" s="19" t="s">
        <v>74</v>
      </c>
      <c r="P13" s="18" t="s">
        <v>40</v>
      </c>
      <c r="Q13" s="18" t="s">
        <v>41</v>
      </c>
      <c r="R13" s="20"/>
      <c r="S13" s="18"/>
      <c r="T13" s="18" t="n">
        <v>2</v>
      </c>
      <c r="U13" s="21" t="n">
        <v>60</v>
      </c>
      <c r="V13" s="22" t="n">
        <f aca="false">ROUND(U13/1.01*1.08/6.9228,4)</f>
        <v>9.2677</v>
      </c>
      <c r="W13" s="23" t="n">
        <f aca="false">ROUND(V13*T13,2)</f>
        <v>18.54</v>
      </c>
      <c r="X13" s="27"/>
      <c r="Y13" s="27"/>
      <c r="Z13" s="28"/>
      <c r="AA13" s="13" t="n">
        <v>0.01</v>
      </c>
      <c r="AB13" s="27"/>
      <c r="AC13" s="18" t="s">
        <v>71</v>
      </c>
      <c r="AD13" s="15" t="s">
        <v>68</v>
      </c>
      <c r="AE13" s="29" t="s">
        <v>69</v>
      </c>
      <c r="AF13" s="22" t="n">
        <f aca="false">ROUND(U13/1.01*1.08,4)</f>
        <v>64.1584</v>
      </c>
    </row>
    <row r="14" customFormat="false" ht="42" hidden="false" customHeight="true" outlineLevel="0" collapsed="false">
      <c r="A14" s="13" t="s">
        <v>75</v>
      </c>
      <c r="B14" s="14" t="s">
        <v>76</v>
      </c>
      <c r="C14" s="15" t="s">
        <v>59</v>
      </c>
      <c r="D14" s="16"/>
      <c r="E14" s="15" t="s">
        <v>35</v>
      </c>
      <c r="F14" s="15" t="s">
        <v>35</v>
      </c>
      <c r="G14" s="15" t="s">
        <v>72</v>
      </c>
      <c r="H14" s="13" t="n">
        <v>3701309000</v>
      </c>
      <c r="I14" s="13" t="n">
        <v>37013000</v>
      </c>
      <c r="J14" s="17" t="s">
        <v>77</v>
      </c>
      <c r="K14" s="16" t="s">
        <v>78</v>
      </c>
      <c r="L14" s="18" t="s">
        <v>78</v>
      </c>
      <c r="M14" s="18" t="s">
        <v>35</v>
      </c>
      <c r="N14" s="18" t="s">
        <v>35</v>
      </c>
      <c r="O14" s="19" t="s">
        <v>64</v>
      </c>
      <c r="P14" s="18" t="s">
        <v>40</v>
      </c>
      <c r="Q14" s="18" t="s">
        <v>41</v>
      </c>
      <c r="R14" s="20"/>
      <c r="S14" s="18"/>
      <c r="T14" s="18" t="n">
        <v>2</v>
      </c>
      <c r="U14" s="21" t="n">
        <v>60</v>
      </c>
      <c r="V14" s="22" t="n">
        <f aca="false">ROUND(U14/1.01*1.08/6.9228,4)</f>
        <v>9.2677</v>
      </c>
      <c r="W14" s="23" t="n">
        <f aca="false">ROUND(V14*T14,2)</f>
        <v>18.54</v>
      </c>
      <c r="X14" s="27"/>
      <c r="Y14" s="27"/>
      <c r="Z14" s="28"/>
      <c r="AA14" s="13" t="n">
        <v>0.01</v>
      </c>
      <c r="AB14" s="27"/>
      <c r="AC14" s="18" t="s">
        <v>71</v>
      </c>
      <c r="AD14" s="15" t="s">
        <v>68</v>
      </c>
      <c r="AE14" s="29" t="s">
        <v>69</v>
      </c>
      <c r="AF14" s="22" t="n">
        <f aca="false">ROUND(U14/1.01*1.08,4)</f>
        <v>64.1584</v>
      </c>
    </row>
    <row r="15" customFormat="false" ht="42" hidden="false" customHeight="true" outlineLevel="0" collapsed="false">
      <c r="A15" s="13" t="s">
        <v>75</v>
      </c>
      <c r="B15" s="14" t="s">
        <v>76</v>
      </c>
      <c r="C15" s="15" t="s">
        <v>59</v>
      </c>
      <c r="D15" s="16"/>
      <c r="E15" s="15" t="s">
        <v>35</v>
      </c>
      <c r="F15" s="15" t="s">
        <v>35</v>
      </c>
      <c r="G15" s="15" t="s">
        <v>60</v>
      </c>
      <c r="H15" s="13" t="n">
        <v>3701309000</v>
      </c>
      <c r="I15" s="13" t="n">
        <v>37013000</v>
      </c>
      <c r="J15" s="17" t="s">
        <v>77</v>
      </c>
      <c r="K15" s="16" t="s">
        <v>78</v>
      </c>
      <c r="L15" s="18" t="s">
        <v>78</v>
      </c>
      <c r="M15" s="18" t="s">
        <v>35</v>
      </c>
      <c r="N15" s="18" t="s">
        <v>35</v>
      </c>
      <c r="O15" s="19" t="s">
        <v>64</v>
      </c>
      <c r="P15" s="18" t="s">
        <v>40</v>
      </c>
      <c r="Q15" s="18" t="s">
        <v>41</v>
      </c>
      <c r="R15" s="20"/>
      <c r="S15" s="18"/>
      <c r="T15" s="18" t="n">
        <v>2</v>
      </c>
      <c r="U15" s="21" t="n">
        <v>60</v>
      </c>
      <c r="V15" s="22" t="n">
        <f aca="false">ROUND(U15/1.01*1.08/6.9228,4)</f>
        <v>9.2677</v>
      </c>
      <c r="W15" s="23" t="n">
        <f aca="false">ROUND(V15*T15,2)</f>
        <v>18.54</v>
      </c>
      <c r="X15" s="27"/>
      <c r="Y15" s="27"/>
      <c r="Z15" s="28"/>
      <c r="AA15" s="13" t="n">
        <v>0.02</v>
      </c>
      <c r="AB15" s="27"/>
      <c r="AC15" s="18" t="s">
        <v>67</v>
      </c>
      <c r="AD15" s="15" t="s">
        <v>68</v>
      </c>
      <c r="AE15" s="29" t="s">
        <v>69</v>
      </c>
      <c r="AF15" s="22" t="n">
        <f aca="false">ROUND(U15/1.01*1.08,4)</f>
        <v>64.1584</v>
      </c>
    </row>
    <row r="16" customFormat="false" ht="42" hidden="false" customHeight="true" outlineLevel="0" collapsed="false">
      <c r="A16" s="13" t="s">
        <v>75</v>
      </c>
      <c r="B16" s="14" t="s">
        <v>76</v>
      </c>
      <c r="C16" s="15" t="s">
        <v>59</v>
      </c>
      <c r="D16" s="16"/>
      <c r="E16" s="15" t="s">
        <v>35</v>
      </c>
      <c r="F16" s="15" t="s">
        <v>35</v>
      </c>
      <c r="G16" s="15" t="s">
        <v>60</v>
      </c>
      <c r="H16" s="13" t="n">
        <v>3701309000</v>
      </c>
      <c r="I16" s="13" t="n">
        <v>37013000</v>
      </c>
      <c r="J16" s="17" t="s">
        <v>77</v>
      </c>
      <c r="K16" s="16" t="s">
        <v>78</v>
      </c>
      <c r="L16" s="18" t="s">
        <v>78</v>
      </c>
      <c r="M16" s="18" t="s">
        <v>35</v>
      </c>
      <c r="N16" s="18" t="s">
        <v>35</v>
      </c>
      <c r="O16" s="19" t="s">
        <v>64</v>
      </c>
      <c r="P16" s="18" t="s">
        <v>40</v>
      </c>
      <c r="Q16" s="18" t="s">
        <v>41</v>
      </c>
      <c r="R16" s="20"/>
      <c r="S16" s="18"/>
      <c r="T16" s="18" t="n">
        <v>2</v>
      </c>
      <c r="U16" s="21" t="n">
        <v>60</v>
      </c>
      <c r="V16" s="22" t="n">
        <f aca="false">ROUND(U16/1.01*1.08/6.9228,4)</f>
        <v>9.2677</v>
      </c>
      <c r="W16" s="23" t="n">
        <f aca="false">ROUND(V16*T16,2)</f>
        <v>18.54</v>
      </c>
      <c r="X16" s="27"/>
      <c r="Y16" s="27"/>
      <c r="Z16" s="28"/>
      <c r="AA16" s="13" t="n">
        <v>0.02</v>
      </c>
      <c r="AB16" s="27"/>
      <c r="AC16" s="18" t="s">
        <v>67</v>
      </c>
      <c r="AD16" s="15" t="s">
        <v>68</v>
      </c>
      <c r="AE16" s="29" t="s">
        <v>69</v>
      </c>
      <c r="AF16" s="22" t="n">
        <f aca="false">ROUND(U16/1.01*1.08,4)</f>
        <v>64.1584</v>
      </c>
    </row>
    <row r="17" customFormat="false" ht="42" hidden="false" customHeight="true" outlineLevel="0" collapsed="false">
      <c r="A17" s="13" t="s">
        <v>79</v>
      </c>
      <c r="B17" s="14" t="s">
        <v>80</v>
      </c>
      <c r="C17" s="15" t="s">
        <v>59</v>
      </c>
      <c r="D17" s="16"/>
      <c r="E17" s="15" t="s">
        <v>35</v>
      </c>
      <c r="F17" s="15" t="s">
        <v>35</v>
      </c>
      <c r="G17" s="15" t="s">
        <v>81</v>
      </c>
      <c r="H17" s="13" t="n">
        <v>8424200000</v>
      </c>
      <c r="I17" s="13" t="n">
        <v>84249099</v>
      </c>
      <c r="J17" s="17" t="s">
        <v>82</v>
      </c>
      <c r="K17" s="16" t="s">
        <v>83</v>
      </c>
      <c r="L17" s="18" t="s">
        <v>84</v>
      </c>
      <c r="M17" s="18" t="s">
        <v>35</v>
      </c>
      <c r="N17" s="18" t="s">
        <v>35</v>
      </c>
      <c r="O17" s="19" t="s">
        <v>85</v>
      </c>
      <c r="P17" s="18" t="s">
        <v>40</v>
      </c>
      <c r="Q17" s="18" t="s">
        <v>41</v>
      </c>
      <c r="R17" s="20"/>
      <c r="S17" s="18"/>
      <c r="T17" s="18" t="n">
        <v>10</v>
      </c>
      <c r="U17" s="21" t="n">
        <v>1300</v>
      </c>
      <c r="V17" s="22" t="n">
        <f aca="false">ROUND(U17/1.01*1.08/6.9228,4)</f>
        <v>200.8001</v>
      </c>
      <c r="W17" s="23" t="n">
        <f aca="false">ROUND(V17*T17,2)</f>
        <v>2008</v>
      </c>
      <c r="X17" s="27"/>
      <c r="Y17" s="27"/>
      <c r="Z17" s="28"/>
      <c r="AA17" s="13" t="n">
        <v>13.74</v>
      </c>
      <c r="AB17" s="27"/>
      <c r="AC17" s="18" t="s">
        <v>86</v>
      </c>
      <c r="AD17" s="15" t="s">
        <v>68</v>
      </c>
      <c r="AE17" s="29" t="s">
        <v>69</v>
      </c>
      <c r="AF17" s="22" t="n">
        <f aca="false">ROUND(U17/1.01*1.08,4)</f>
        <v>1390.099</v>
      </c>
    </row>
    <row r="18" customFormat="false" ht="42" hidden="false" customHeight="true" outlineLevel="0" collapsed="false">
      <c r="A18" s="13" t="s">
        <v>79</v>
      </c>
      <c r="B18" s="14" t="s">
        <v>80</v>
      </c>
      <c r="C18" s="15" t="s">
        <v>59</v>
      </c>
      <c r="D18" s="16"/>
      <c r="E18" s="15" t="s">
        <v>35</v>
      </c>
      <c r="F18" s="15" t="s">
        <v>35</v>
      </c>
      <c r="G18" s="15" t="s">
        <v>87</v>
      </c>
      <c r="H18" s="13" t="n">
        <v>8424200000</v>
      </c>
      <c r="I18" s="13" t="n">
        <v>84249099</v>
      </c>
      <c r="J18" s="17" t="s">
        <v>82</v>
      </c>
      <c r="K18" s="16" t="s">
        <v>83</v>
      </c>
      <c r="L18" s="18" t="s">
        <v>84</v>
      </c>
      <c r="M18" s="18" t="s">
        <v>35</v>
      </c>
      <c r="N18" s="18" t="s">
        <v>35</v>
      </c>
      <c r="O18" s="19" t="s">
        <v>88</v>
      </c>
      <c r="P18" s="18" t="s">
        <v>40</v>
      </c>
      <c r="Q18" s="18" t="s">
        <v>41</v>
      </c>
      <c r="R18" s="20"/>
      <c r="S18" s="18"/>
      <c r="T18" s="18" t="n">
        <v>16</v>
      </c>
      <c r="U18" s="21" t="n">
        <v>900</v>
      </c>
      <c r="V18" s="22" t="n">
        <f aca="false">ROUND(U18/1.01*1.08/6.9228,4)</f>
        <v>139.0155</v>
      </c>
      <c r="W18" s="23" t="n">
        <f aca="false">ROUND(V18*T18,2)</f>
        <v>2224.25</v>
      </c>
      <c r="X18" s="27"/>
      <c r="Y18" s="27"/>
      <c r="Z18" s="28"/>
      <c r="AA18" s="13" t="n">
        <v>17.03</v>
      </c>
      <c r="AB18" s="27"/>
      <c r="AC18" s="18" t="s">
        <v>89</v>
      </c>
      <c r="AD18" s="15" t="s">
        <v>68</v>
      </c>
      <c r="AE18" s="29" t="s">
        <v>69</v>
      </c>
      <c r="AF18" s="22" t="n">
        <f aca="false">ROUND(U18/1.01*1.08,4)</f>
        <v>962.3762</v>
      </c>
    </row>
    <row r="19" customFormat="false" ht="42" hidden="false" customHeight="true" outlineLevel="0" collapsed="false">
      <c r="A19" s="13" t="s">
        <v>79</v>
      </c>
      <c r="B19" s="14" t="s">
        <v>80</v>
      </c>
      <c r="C19" s="15" t="s">
        <v>59</v>
      </c>
      <c r="D19" s="16"/>
      <c r="E19" s="15" t="s">
        <v>35</v>
      </c>
      <c r="F19" s="15" t="s">
        <v>35</v>
      </c>
      <c r="G19" s="15" t="s">
        <v>90</v>
      </c>
      <c r="H19" s="13" t="n">
        <v>8424200000</v>
      </c>
      <c r="I19" s="13" t="n">
        <v>84249099</v>
      </c>
      <c r="J19" s="17" t="s">
        <v>82</v>
      </c>
      <c r="K19" s="16" t="s">
        <v>83</v>
      </c>
      <c r="L19" s="18" t="s">
        <v>84</v>
      </c>
      <c r="M19" s="18" t="s">
        <v>35</v>
      </c>
      <c r="N19" s="18" t="s">
        <v>35</v>
      </c>
      <c r="O19" s="19" t="s">
        <v>88</v>
      </c>
      <c r="P19" s="18" t="s">
        <v>40</v>
      </c>
      <c r="Q19" s="18" t="s">
        <v>41</v>
      </c>
      <c r="R19" s="20"/>
      <c r="S19" s="18"/>
      <c r="T19" s="18" t="n">
        <v>8</v>
      </c>
      <c r="U19" s="21" t="n">
        <v>900</v>
      </c>
      <c r="V19" s="22" t="n">
        <f aca="false">ROUND(U19/1.01*1.08/6.9228,4)</f>
        <v>139.0155</v>
      </c>
      <c r="W19" s="23" t="n">
        <f aca="false">ROUND(V19*T19,2)</f>
        <v>1112.12</v>
      </c>
      <c r="X19" s="27"/>
      <c r="Y19" s="27"/>
      <c r="Z19" s="28"/>
      <c r="AA19" s="23" t="n">
        <v>8.3</v>
      </c>
      <c r="AB19" s="27"/>
      <c r="AC19" s="18" t="s">
        <v>91</v>
      </c>
      <c r="AD19" s="15" t="s">
        <v>68</v>
      </c>
      <c r="AE19" s="29" t="s">
        <v>69</v>
      </c>
      <c r="AF19" s="22" t="n">
        <f aca="false">ROUND(U19/1.01*1.08,4)</f>
        <v>962.3762</v>
      </c>
    </row>
    <row r="20" customFormat="false" ht="42" hidden="false" customHeight="true" outlineLevel="0" collapsed="false">
      <c r="A20" s="13" t="s">
        <v>79</v>
      </c>
      <c r="B20" s="14" t="s">
        <v>80</v>
      </c>
      <c r="C20" s="15" t="s">
        <v>59</v>
      </c>
      <c r="D20" s="16"/>
      <c r="E20" s="15" t="s">
        <v>35</v>
      </c>
      <c r="F20" s="15" t="s">
        <v>35</v>
      </c>
      <c r="G20" s="15" t="s">
        <v>92</v>
      </c>
      <c r="H20" s="13" t="n">
        <v>8424200000</v>
      </c>
      <c r="I20" s="13" t="n">
        <v>84249099</v>
      </c>
      <c r="J20" s="17" t="s">
        <v>82</v>
      </c>
      <c r="K20" s="16" t="s">
        <v>83</v>
      </c>
      <c r="L20" s="18" t="s">
        <v>84</v>
      </c>
      <c r="M20" s="18" t="s">
        <v>35</v>
      </c>
      <c r="N20" s="18" t="s">
        <v>35</v>
      </c>
      <c r="O20" s="19" t="s">
        <v>85</v>
      </c>
      <c r="P20" s="18" t="s">
        <v>40</v>
      </c>
      <c r="Q20" s="18" t="s">
        <v>41</v>
      </c>
      <c r="R20" s="20"/>
      <c r="S20" s="18"/>
      <c r="T20" s="18" t="n">
        <v>9</v>
      </c>
      <c r="U20" s="21" t="n">
        <v>800</v>
      </c>
      <c r="V20" s="22" t="n">
        <f aca="false">ROUND(U20/1.01*1.08/6.9228,4)</f>
        <v>123.5693</v>
      </c>
      <c r="W20" s="23" t="n">
        <f aca="false">ROUND(V20*T20,2)</f>
        <v>1112.12</v>
      </c>
      <c r="X20" s="27"/>
      <c r="Y20" s="27"/>
      <c r="Z20" s="28"/>
      <c r="AA20" s="13" t="n">
        <v>5.61</v>
      </c>
      <c r="AB20" s="27"/>
      <c r="AC20" s="18" t="s">
        <v>93</v>
      </c>
      <c r="AD20" s="15" t="s">
        <v>68</v>
      </c>
      <c r="AE20" s="29" t="s">
        <v>69</v>
      </c>
      <c r="AF20" s="22" t="n">
        <f aca="false">ROUND(U20/1.01*1.08,4)</f>
        <v>855.4455</v>
      </c>
    </row>
    <row r="21" customFormat="false" ht="42" hidden="false" customHeight="true" outlineLevel="0" collapsed="false">
      <c r="A21" s="13" t="s">
        <v>79</v>
      </c>
      <c r="B21" s="14" t="s">
        <v>80</v>
      </c>
      <c r="C21" s="15" t="s">
        <v>59</v>
      </c>
      <c r="D21" s="16"/>
      <c r="E21" s="15" t="s">
        <v>35</v>
      </c>
      <c r="F21" s="15" t="s">
        <v>35</v>
      </c>
      <c r="G21" s="15" t="s">
        <v>94</v>
      </c>
      <c r="H21" s="13" t="n">
        <v>8424200000</v>
      </c>
      <c r="I21" s="13" t="n">
        <v>84249099</v>
      </c>
      <c r="J21" s="17" t="s">
        <v>82</v>
      </c>
      <c r="K21" s="16" t="s">
        <v>83</v>
      </c>
      <c r="L21" s="18" t="s">
        <v>84</v>
      </c>
      <c r="M21" s="18" t="s">
        <v>35</v>
      </c>
      <c r="N21" s="18" t="s">
        <v>35</v>
      </c>
      <c r="O21" s="19" t="s">
        <v>88</v>
      </c>
      <c r="P21" s="18" t="s">
        <v>40</v>
      </c>
      <c r="Q21" s="18" t="s">
        <v>41</v>
      </c>
      <c r="R21" s="20"/>
      <c r="S21" s="18"/>
      <c r="T21" s="18" t="n">
        <v>4</v>
      </c>
      <c r="U21" s="21" t="n">
        <v>780</v>
      </c>
      <c r="V21" s="22" t="n">
        <f aca="false">ROUND(U21/1.01*1.08/6.9228,4)</f>
        <v>120.4801</v>
      </c>
      <c r="W21" s="23" t="n">
        <f aca="false">ROUND(V21*T21,2)</f>
        <v>481.92</v>
      </c>
      <c r="X21" s="27"/>
      <c r="Y21" s="27"/>
      <c r="Z21" s="28"/>
      <c r="AA21" s="13" t="n">
        <v>3</v>
      </c>
      <c r="AB21" s="27"/>
      <c r="AC21" s="18" t="s">
        <v>95</v>
      </c>
      <c r="AD21" s="15" t="s">
        <v>68</v>
      </c>
      <c r="AE21" s="29" t="s">
        <v>69</v>
      </c>
      <c r="AF21" s="22" t="n">
        <f aca="false">ROUND(U21/1.01*1.08,4)</f>
        <v>834.0594</v>
      </c>
    </row>
    <row r="22" customFormat="false" ht="42" hidden="false" customHeight="true" outlineLevel="0" collapsed="false">
      <c r="A22" s="13" t="s">
        <v>96</v>
      </c>
      <c r="B22" s="14" t="s">
        <v>97</v>
      </c>
      <c r="C22" s="15" t="s">
        <v>98</v>
      </c>
      <c r="D22" s="16"/>
      <c r="E22" s="15" t="s">
        <v>35</v>
      </c>
      <c r="F22" s="15" t="s">
        <v>35</v>
      </c>
      <c r="G22" s="15" t="s">
        <v>99</v>
      </c>
      <c r="H22" s="13" t="n">
        <v>8466200090</v>
      </c>
      <c r="I22" s="13" t="n">
        <v>84662090</v>
      </c>
      <c r="J22" s="17" t="s">
        <v>100</v>
      </c>
      <c r="K22" s="16"/>
      <c r="L22" s="18" t="s">
        <v>101</v>
      </c>
      <c r="M22" s="18" t="s">
        <v>35</v>
      </c>
      <c r="N22" s="18" t="s">
        <v>35</v>
      </c>
      <c r="O22" s="19" t="s">
        <v>64</v>
      </c>
      <c r="P22" s="18" t="s">
        <v>40</v>
      </c>
      <c r="Q22" s="18" t="s">
        <v>41</v>
      </c>
      <c r="R22" s="20"/>
      <c r="S22" s="18"/>
      <c r="T22" s="18" t="n">
        <v>1</v>
      </c>
      <c r="U22" s="21" t="n">
        <v>50</v>
      </c>
      <c r="V22" s="22" t="n">
        <f aca="false">ROUND(U22/1.13*1.08/6.9228,4)</f>
        <v>6.9029</v>
      </c>
      <c r="W22" s="23" t="n">
        <f aca="false">ROUND(V22*T22,2)</f>
        <v>6.9</v>
      </c>
      <c r="X22" s="27"/>
      <c r="Y22" s="27"/>
      <c r="Z22" s="28"/>
      <c r="AA22" s="13" t="n">
        <v>0.23</v>
      </c>
      <c r="AB22" s="27"/>
      <c r="AC22" s="18" t="s">
        <v>102</v>
      </c>
      <c r="AD22" s="15" t="s">
        <v>68</v>
      </c>
      <c r="AE22" s="29" t="s">
        <v>69</v>
      </c>
      <c r="AF22" s="22" t="n">
        <f aca="false">ROUND(U22/1.13*1.08,4)</f>
        <v>47.7876</v>
      </c>
    </row>
    <row r="23" customFormat="false" ht="42" hidden="false" customHeight="true" outlineLevel="0" collapsed="false">
      <c r="A23" s="13" t="s">
        <v>96</v>
      </c>
      <c r="B23" s="14" t="s">
        <v>97</v>
      </c>
      <c r="C23" s="15" t="s">
        <v>98</v>
      </c>
      <c r="D23" s="16"/>
      <c r="E23" s="15" t="s">
        <v>35</v>
      </c>
      <c r="F23" s="15" t="s">
        <v>35</v>
      </c>
      <c r="G23" s="15" t="s">
        <v>103</v>
      </c>
      <c r="H23" s="13" t="n">
        <v>8466200090</v>
      </c>
      <c r="I23" s="13" t="n">
        <v>84662090</v>
      </c>
      <c r="J23" s="17" t="s">
        <v>100</v>
      </c>
      <c r="K23" s="16"/>
      <c r="L23" s="18" t="s">
        <v>101</v>
      </c>
      <c r="M23" s="18" t="s">
        <v>35</v>
      </c>
      <c r="N23" s="18" t="s">
        <v>35</v>
      </c>
      <c r="O23" s="19" t="s">
        <v>64</v>
      </c>
      <c r="P23" s="18" t="s">
        <v>40</v>
      </c>
      <c r="Q23" s="18" t="s">
        <v>41</v>
      </c>
      <c r="R23" s="20"/>
      <c r="S23" s="18"/>
      <c r="T23" s="18" t="n">
        <v>1</v>
      </c>
      <c r="U23" s="21" t="n">
        <v>50</v>
      </c>
      <c r="V23" s="22" t="n">
        <f aca="false">ROUND(U23/1.13*1.08/6.9228,4)</f>
        <v>6.9029</v>
      </c>
      <c r="W23" s="23" t="n">
        <f aca="false">ROUND(V23*T23,2)</f>
        <v>6.9</v>
      </c>
      <c r="X23" s="27"/>
      <c r="Y23" s="27"/>
      <c r="Z23" s="28"/>
      <c r="AA23" s="13" t="n">
        <v>0.11</v>
      </c>
      <c r="AB23" s="27"/>
      <c r="AC23" s="18" t="s">
        <v>104</v>
      </c>
      <c r="AD23" s="15" t="s">
        <v>68</v>
      </c>
      <c r="AE23" s="29" t="s">
        <v>69</v>
      </c>
      <c r="AF23" s="22" t="n">
        <f aca="false">ROUND(U23/1.13*1.08,4)</f>
        <v>47.7876</v>
      </c>
    </row>
    <row r="24" customFormat="false" ht="42" hidden="false" customHeight="true" outlineLevel="0" collapsed="false">
      <c r="A24" s="13" t="s">
        <v>96</v>
      </c>
      <c r="B24" s="14" t="s">
        <v>97</v>
      </c>
      <c r="C24" s="15" t="s">
        <v>98</v>
      </c>
      <c r="D24" s="16"/>
      <c r="E24" s="15" t="s">
        <v>35</v>
      </c>
      <c r="F24" s="15" t="s">
        <v>35</v>
      </c>
      <c r="G24" s="15" t="s">
        <v>105</v>
      </c>
      <c r="H24" s="13" t="n">
        <v>8466200090</v>
      </c>
      <c r="I24" s="13" t="n">
        <v>84662090</v>
      </c>
      <c r="J24" s="17" t="s">
        <v>100</v>
      </c>
      <c r="K24" s="16"/>
      <c r="L24" s="18" t="s">
        <v>101</v>
      </c>
      <c r="M24" s="18" t="s">
        <v>35</v>
      </c>
      <c r="N24" s="18" t="s">
        <v>35</v>
      </c>
      <c r="O24" s="19" t="s">
        <v>64</v>
      </c>
      <c r="P24" s="18" t="s">
        <v>40</v>
      </c>
      <c r="Q24" s="18" t="s">
        <v>41</v>
      </c>
      <c r="R24" s="20"/>
      <c r="S24" s="18"/>
      <c r="T24" s="18" t="n">
        <v>1</v>
      </c>
      <c r="U24" s="21" t="n">
        <v>50</v>
      </c>
      <c r="V24" s="22" t="n">
        <f aca="false">ROUND(U24/1.13*1.08/6.9228,4)</f>
        <v>6.9029</v>
      </c>
      <c r="W24" s="23" t="n">
        <f aca="false">ROUND(V24*T24,2)</f>
        <v>6.9</v>
      </c>
      <c r="X24" s="27"/>
      <c r="Y24" s="27"/>
      <c r="Z24" s="28"/>
      <c r="AA24" s="13" t="n">
        <v>0.09</v>
      </c>
      <c r="AB24" s="27"/>
      <c r="AC24" s="18" t="s">
        <v>106</v>
      </c>
      <c r="AD24" s="15" t="s">
        <v>68</v>
      </c>
      <c r="AE24" s="29" t="s">
        <v>69</v>
      </c>
      <c r="AF24" s="22" t="n">
        <f aca="false">ROUND(U24/1.13*1.08,4)</f>
        <v>47.7876</v>
      </c>
    </row>
    <row r="25" customFormat="false" ht="42" hidden="false" customHeight="true" outlineLevel="0" collapsed="false">
      <c r="A25" s="13" t="s">
        <v>96</v>
      </c>
      <c r="B25" s="14" t="s">
        <v>97</v>
      </c>
      <c r="C25" s="15" t="s">
        <v>98</v>
      </c>
      <c r="D25" s="16"/>
      <c r="E25" s="15" t="s">
        <v>35</v>
      </c>
      <c r="F25" s="15" t="s">
        <v>35</v>
      </c>
      <c r="G25" s="15" t="s">
        <v>107</v>
      </c>
      <c r="H25" s="13" t="n">
        <v>8466200090</v>
      </c>
      <c r="I25" s="13" t="n">
        <v>84662090</v>
      </c>
      <c r="J25" s="17" t="s">
        <v>100</v>
      </c>
      <c r="K25" s="16"/>
      <c r="L25" s="18" t="s">
        <v>101</v>
      </c>
      <c r="M25" s="18" t="s">
        <v>35</v>
      </c>
      <c r="N25" s="18" t="s">
        <v>35</v>
      </c>
      <c r="O25" s="19" t="s">
        <v>64</v>
      </c>
      <c r="P25" s="18" t="s">
        <v>40</v>
      </c>
      <c r="Q25" s="18" t="s">
        <v>41</v>
      </c>
      <c r="R25" s="20"/>
      <c r="S25" s="18"/>
      <c r="T25" s="18" t="n">
        <v>1</v>
      </c>
      <c r="U25" s="21" t="n">
        <v>100</v>
      </c>
      <c r="V25" s="22" t="n">
        <f aca="false">ROUND(U25/1.13*1.08/6.9228,4)</f>
        <v>13.8059</v>
      </c>
      <c r="W25" s="23" t="n">
        <f aca="false">ROUND(V25*T25,2)</f>
        <v>13.81</v>
      </c>
      <c r="X25" s="27"/>
      <c r="Y25" s="27"/>
      <c r="Z25" s="28"/>
      <c r="AA25" s="13" t="n">
        <v>0.35</v>
      </c>
      <c r="AB25" s="27"/>
      <c r="AC25" s="18" t="s">
        <v>108</v>
      </c>
      <c r="AD25" s="15" t="s">
        <v>68</v>
      </c>
      <c r="AE25" s="29" t="s">
        <v>69</v>
      </c>
      <c r="AF25" s="22" t="n">
        <f aca="false">ROUND(U25/1.13*1.08,4)</f>
        <v>95.5752</v>
      </c>
    </row>
    <row r="26" customFormat="false" ht="42" hidden="false" customHeight="true" outlineLevel="0" collapsed="false">
      <c r="A26" s="13" t="s">
        <v>96</v>
      </c>
      <c r="B26" s="14" t="s">
        <v>97</v>
      </c>
      <c r="C26" s="15" t="s">
        <v>98</v>
      </c>
      <c r="D26" s="16"/>
      <c r="E26" s="15" t="s">
        <v>35</v>
      </c>
      <c r="F26" s="15" t="s">
        <v>35</v>
      </c>
      <c r="G26" s="15" t="s">
        <v>109</v>
      </c>
      <c r="H26" s="13" t="n">
        <v>8466200090</v>
      </c>
      <c r="I26" s="13" t="n">
        <v>84662090</v>
      </c>
      <c r="J26" s="17" t="s">
        <v>100</v>
      </c>
      <c r="K26" s="16"/>
      <c r="L26" s="18" t="s">
        <v>101</v>
      </c>
      <c r="M26" s="18" t="s">
        <v>35</v>
      </c>
      <c r="N26" s="18" t="s">
        <v>35</v>
      </c>
      <c r="O26" s="19" t="s">
        <v>64</v>
      </c>
      <c r="P26" s="18" t="s">
        <v>40</v>
      </c>
      <c r="Q26" s="18" t="s">
        <v>41</v>
      </c>
      <c r="R26" s="20"/>
      <c r="S26" s="18"/>
      <c r="T26" s="18" t="n">
        <v>1</v>
      </c>
      <c r="U26" s="21" t="n">
        <v>100</v>
      </c>
      <c r="V26" s="22" t="n">
        <f aca="false">ROUND(U26/1.13*1.08/6.9228,4)</f>
        <v>13.8059</v>
      </c>
      <c r="W26" s="23" t="n">
        <f aca="false">ROUND(V26*T26,2)</f>
        <v>13.81</v>
      </c>
      <c r="X26" s="27"/>
      <c r="Y26" s="27"/>
      <c r="Z26" s="28"/>
      <c r="AA26" s="13" t="n">
        <v>0.35</v>
      </c>
      <c r="AB26" s="27"/>
      <c r="AC26" s="18" t="s">
        <v>108</v>
      </c>
      <c r="AD26" s="15" t="s">
        <v>68</v>
      </c>
      <c r="AE26" s="29" t="s">
        <v>69</v>
      </c>
      <c r="AF26" s="22" t="n">
        <f aca="false">ROUND(U26/1.13*1.08,4)</f>
        <v>95.5752</v>
      </c>
    </row>
    <row r="27" customFormat="false" ht="36" hidden="false" customHeight="true" outlineLevel="0" collapsed="false">
      <c r="T27" s="2" t="n">
        <f aca="false">SUM(T2:T26)</f>
        <v>72</v>
      </c>
      <c r="W27" s="5" t="n">
        <f aca="false">SUM(W2:W26)</f>
        <v>7369.25</v>
      </c>
      <c r="Y27" s="2" t="n">
        <f aca="false">SUM(Y2:Y26)</f>
        <v>2</v>
      </c>
      <c r="Z27" s="1" t="n">
        <f aca="false">SUM(Z2:Z26)</f>
        <v>79.12</v>
      </c>
      <c r="AA27" s="2" t="n">
        <f aca="false">SUM(AA2:AA26)</f>
        <v>58.38</v>
      </c>
    </row>
  </sheetData>
  <autoFilter ref="A1:AF27"/>
  <mergeCells count="8">
    <mergeCell ref="X2:X6"/>
    <mergeCell ref="Y2:Y6"/>
    <mergeCell ref="Z2:Z6"/>
    <mergeCell ref="AB2:AB6"/>
    <mergeCell ref="X7:X26"/>
    <mergeCell ref="Y7:Y26"/>
    <mergeCell ref="Z7:Z26"/>
    <mergeCell ref="AB7:AB26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2026-03-26T09:50:15Z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