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nguyên liệu E11 &amp; E15\Tháng 11\Lô hàng nguyên liệu mới\"/>
    </mc:Choice>
  </mc:AlternateContent>
  <bookViews>
    <workbookView xWindow="0" yWindow="0" windowWidth="23895" windowHeight="10005" activeTab="1"/>
  </bookViews>
  <sheets>
    <sheet name="(1)MACHINARY - USE ELECTRICITY" sheetId="1" r:id="rId1"/>
    <sheet name="(2)TOOL or CONSUPTION" sheetId="2" r:id="rId2"/>
  </sheets>
  <calcPr calcId="162913" concurrentCalc="0"/>
</workbook>
</file>

<file path=xl/calcChain.xml><?xml version="1.0" encoding="utf-8"?>
<calcChain xmlns="http://schemas.openxmlformats.org/spreadsheetml/2006/main">
  <c r="E19" i="2" l="1"/>
  <c r="E18" i="2"/>
  <c r="E16" i="2"/>
  <c r="E15" i="2"/>
  <c r="E14" i="2"/>
  <c r="E12" i="2"/>
  <c r="E11" i="2"/>
  <c r="E9" i="2"/>
  <c r="E8" i="2"/>
  <c r="E7" i="2"/>
  <c r="E6" i="2"/>
</calcChain>
</file>

<file path=xl/sharedStrings.xml><?xml version="1.0" encoding="utf-8"?>
<sst xmlns="http://schemas.openxmlformats.org/spreadsheetml/2006/main" count="128" uniqueCount="62">
  <si>
    <t>□ TOOL or CONSUPTION(공구, 도구 및 소모품) - 전기가가 안들어가는 아이템</t>
  </si>
  <si>
    <t>NO</t>
  </si>
  <si>
    <t>1) picture
(before PACKING)</t>
  </si>
  <si>
    <t>2) ENGLISH ITEM NAME</t>
  </si>
  <si>
    <t>Weight (KG)</t>
  </si>
  <si>
    <t>Quantity</t>
  </si>
  <si>
    <t>3) MANUFACTUROR 
(ex : OOO company)</t>
  </si>
  <si>
    <t>4) MODEL NO 
(ex : abc-123)</t>
  </si>
  <si>
    <t>5) MATERIAL
(ex : STEEL, PLASTIC)</t>
  </si>
  <si>
    <t>6) STANDARD TYPE
(ex : DIAMENSION)</t>
  </si>
  <si>
    <t>7) ORIGIN
(cx : MEDE IN KOREA)</t>
  </si>
  <si>
    <t>8) MSDS
(in case of chemical)</t>
  </si>
  <si>
    <t>9) HS CODE
(At origin)</t>
  </si>
  <si>
    <t>NEW OR USED</t>
  </si>
  <si>
    <t>MANUFACTURE DATE</t>
  </si>
  <si>
    <t>10) Cost
(USD)</t>
  </si>
  <si>
    <t>sample</t>
  </si>
  <si>
    <t>Tooling 450 x 700 x 700mm</t>
  </si>
  <si>
    <t>Techsen electronic(shenzhen) co.,ltd</t>
  </si>
  <si>
    <t>Cabinet Bottom</t>
  </si>
  <si>
    <t>Steel</t>
  </si>
  <si>
    <t>DIAMENSION</t>
  </si>
  <si>
    <t>made in china</t>
  </si>
  <si>
    <t>used</t>
  </si>
  <si>
    <t>001-08060-01B</t>
  </si>
  <si>
    <t>325x303x354</t>
  </si>
  <si>
    <t>Cabinet Bottom/face</t>
  </si>
  <si>
    <t xml:space="preserve">NEW  </t>
  </si>
  <si>
    <t>001-08060-02B</t>
  </si>
  <si>
    <t>274x252x252</t>
  </si>
  <si>
    <t xml:space="preserve"> LCD BRACKET</t>
  </si>
  <si>
    <t>001-08060-03B</t>
  </si>
  <si>
    <t>275x283x233</t>
  </si>
  <si>
    <t>BATTERY COVER</t>
  </si>
  <si>
    <t>001-08060-04B</t>
  </si>
  <si>
    <t>264x282x232</t>
  </si>
  <si>
    <t>BEEPER SUPPORT</t>
  </si>
  <si>
    <t>001-14011-01B</t>
  </si>
  <si>
    <t>333X302X355</t>
  </si>
  <si>
    <t>TOP/BOTTOM</t>
  </si>
  <si>
    <t>001-15014-01B</t>
  </si>
  <si>
    <t>337X302X252</t>
  </si>
  <si>
    <t>USB PLUG CAP</t>
  </si>
  <si>
    <t>001-17006-01B</t>
  </si>
  <si>
    <t>334X303X353</t>
  </si>
  <si>
    <t>TOP</t>
  </si>
  <si>
    <t>001-17006-02B</t>
  </si>
  <si>
    <t>286x302x302</t>
  </si>
  <si>
    <t>BOTTOM</t>
  </si>
  <si>
    <t>001-17006-03B</t>
  </si>
  <si>
    <t>264x202x182</t>
  </si>
  <si>
    <t>LIGHT PIPE L/R</t>
  </si>
  <si>
    <t>TRIX-8-01C</t>
  </si>
  <si>
    <t>339x322x352</t>
  </si>
  <si>
    <t>TRIX-8-02B</t>
  </si>
  <si>
    <t>253x202x182</t>
  </si>
  <si>
    <t>LIGHT GUIDE TRANS</t>
  </si>
  <si>
    <t>N/A</t>
  </si>
  <si>
    <t>370x240x100</t>
  </si>
  <si>
    <t>tooling accessories</t>
  </si>
  <si>
    <t>Copper</t>
  </si>
  <si>
    <t>340x230x120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</si>
</sst>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"/>
  </numFmts>
  <fonts count="16">
    <font>
      <sz val="11"/>
      <color theme="1"/>
      <name val="Calibri"/>
      <charset val="129"/>
      <scheme val="minor"/>
    </font>
    <font>
      <sz val="11"/>
      <color theme="1"/>
      <name val="Arial"/>
      <charset val="129"/>
    </font>
    <font>
      <sz val="11"/>
      <name val="Calibri"/>
      <charset val="129"/>
      <scheme val="minor"/>
    </font>
    <font>
      <b/>
      <sz val="11"/>
      <color theme="1"/>
      <name val="맑은 고딕"/>
      <charset val="129"/>
    </font>
    <font>
      <b/>
      <sz val="11"/>
      <color theme="1"/>
      <name val="Arial"/>
      <charset val="129"/>
    </font>
    <font>
      <b/>
      <i/>
      <sz val="10"/>
      <color rgb="FF000000"/>
      <name val="Arial"/>
      <charset val="129"/>
    </font>
    <font>
      <b/>
      <i/>
      <sz val="12"/>
      <color rgb="FF000000"/>
      <name val="Arial"/>
      <charset val="129"/>
    </font>
    <font>
      <sz val="14"/>
      <color theme="1"/>
      <name val="Calibri"/>
      <charset val="129"/>
      <scheme val="minor"/>
    </font>
    <font>
      <sz val="14"/>
      <name val="맑은 고딕"/>
      <charset val="129"/>
    </font>
    <font>
      <b/>
      <sz val="12"/>
      <color theme="1"/>
      <name val="Calibri"/>
      <charset val="129"/>
      <scheme val="minor"/>
    </font>
    <font>
      <sz val="18"/>
      <name val="宋体"/>
      <charset val="134"/>
    </font>
    <font>
      <sz val="18"/>
      <color theme="1"/>
      <name val="Calibri"/>
      <charset val="129"/>
      <scheme val="minor"/>
    </font>
    <font>
      <sz val="18"/>
      <name val="Calibri"/>
      <charset val="134"/>
      <scheme val="minor"/>
    </font>
    <font>
      <sz val="12"/>
      <name val="宋体"/>
      <charset val="134"/>
    </font>
    <font>
      <b/>
      <i/>
      <sz val="10"/>
      <color theme="1"/>
      <name val="Arial"/>
      <charset val="129"/>
    </font>
    <font>
      <b/>
      <i/>
      <sz val="10"/>
      <name val="Arial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 wrapText="1"/>
    </xf>
    <xf numFmtId="168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8" fontId="14" fillId="2" borderId="1" xfId="0" applyNumberFormat="1" applyFont="1" applyFill="1" applyBorder="1" applyAlignment="1">
      <alignment horizontal="center" vertical="center" wrapText="1"/>
    </xf>
    <xf numFmtId="168" fontId="15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8282</xdr:colOff>
      <xdr:row>5</xdr:row>
      <xdr:rowOff>12382</xdr:rowOff>
    </xdr:from>
    <xdr:to>
      <xdr:col>2</xdr:col>
      <xdr:colOff>3006590</xdr:colOff>
      <xdr:row>5</xdr:row>
      <xdr:rowOff>2082482</xdr:rowOff>
    </xdr:to>
    <xdr:pic>
      <xdr:nvPicPr>
        <xdr:cNvPr id="2" name="图片 1" descr="001-08060-01B-0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2128908" y="798952"/>
          <a:ext cx="2070100" cy="2998308"/>
        </a:xfrm>
        <a:prstGeom prst="rect">
          <a:avLst/>
        </a:prstGeom>
      </xdr:spPr>
    </xdr:pic>
    <xdr:clientData/>
  </xdr:twoCellAnchor>
  <xdr:twoCellAnchor editAs="oneCell">
    <xdr:from>
      <xdr:col>2</xdr:col>
      <xdr:colOff>185419</xdr:colOff>
      <xdr:row>6</xdr:row>
      <xdr:rowOff>91440</xdr:rowOff>
    </xdr:from>
    <xdr:to>
      <xdr:col>3</xdr:col>
      <xdr:colOff>8282</xdr:colOff>
      <xdr:row>6</xdr:row>
      <xdr:rowOff>1931670</xdr:rowOff>
    </xdr:to>
    <xdr:pic>
      <xdr:nvPicPr>
        <xdr:cNvPr id="3" name="图片 2" descr="001-08060-02B-0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1841941" y="3495592"/>
          <a:ext cx="2887428" cy="1840230"/>
        </a:xfrm>
        <a:prstGeom prst="rect">
          <a:avLst/>
        </a:prstGeom>
      </xdr:spPr>
    </xdr:pic>
    <xdr:clientData/>
  </xdr:twoCellAnchor>
  <xdr:twoCellAnchor editAs="oneCell">
    <xdr:from>
      <xdr:col>2</xdr:col>
      <xdr:colOff>227012</xdr:colOff>
      <xdr:row>7</xdr:row>
      <xdr:rowOff>216852</xdr:rowOff>
    </xdr:from>
    <xdr:to>
      <xdr:col>2</xdr:col>
      <xdr:colOff>1517332</xdr:colOff>
      <xdr:row>7</xdr:row>
      <xdr:rowOff>1907222</xdr:rowOff>
    </xdr:to>
    <xdr:pic>
      <xdr:nvPicPr>
        <xdr:cNvPr id="4" name="图片 3" descr="001-08060-03B-0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937385" y="5780405"/>
          <a:ext cx="1690370" cy="1318895"/>
        </a:xfrm>
        <a:prstGeom prst="rect">
          <a:avLst/>
        </a:prstGeom>
      </xdr:spPr>
    </xdr:pic>
    <xdr:clientData/>
  </xdr:twoCellAnchor>
  <xdr:twoCellAnchor editAs="oneCell">
    <xdr:from>
      <xdr:col>2</xdr:col>
      <xdr:colOff>180340</xdr:colOff>
      <xdr:row>8</xdr:row>
      <xdr:rowOff>62230</xdr:rowOff>
    </xdr:from>
    <xdr:to>
      <xdr:col>2</xdr:col>
      <xdr:colOff>1515745</xdr:colOff>
      <xdr:row>8</xdr:row>
      <xdr:rowOff>1890395</xdr:rowOff>
    </xdr:to>
    <xdr:pic>
      <xdr:nvPicPr>
        <xdr:cNvPr id="7" name="图片 6" descr="001-08060-04B-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849755" y="7623810"/>
          <a:ext cx="1828165" cy="137350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158750</xdr:colOff>
      <xdr:row>11</xdr:row>
      <xdr:rowOff>34925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6745" y="9493250"/>
          <a:ext cx="1889760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189547</xdr:colOff>
      <xdr:row>11</xdr:row>
      <xdr:rowOff>128587</xdr:rowOff>
    </xdr:from>
    <xdr:to>
      <xdr:col>2</xdr:col>
      <xdr:colOff>1404937</xdr:colOff>
      <xdr:row>11</xdr:row>
      <xdr:rowOff>1632902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941195" y="11645265"/>
          <a:ext cx="1504315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60007</xdr:colOff>
      <xdr:row>13</xdr:row>
      <xdr:rowOff>157162</xdr:rowOff>
    </xdr:from>
    <xdr:to>
      <xdr:col>3</xdr:col>
      <xdr:colOff>16192</xdr:colOff>
      <xdr:row>13</xdr:row>
      <xdr:rowOff>1867217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1945005" y="13395325"/>
          <a:ext cx="1710055" cy="168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93980</xdr:colOff>
      <xdr:row>14</xdr:row>
      <xdr:rowOff>52705</xdr:rowOff>
    </xdr:from>
    <xdr:to>
      <xdr:col>2</xdr:col>
      <xdr:colOff>1557655</xdr:colOff>
      <xdr:row>14</xdr:row>
      <xdr:rowOff>1823085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1837055" y="15604490"/>
          <a:ext cx="1770380" cy="146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190500</xdr:colOff>
      <xdr:row>15</xdr:row>
      <xdr:rowOff>41910</xdr:rowOff>
    </xdr:from>
    <xdr:to>
      <xdr:col>2</xdr:col>
      <xdr:colOff>1529715</xdr:colOff>
      <xdr:row>15</xdr:row>
      <xdr:rowOff>1578610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87245" y="17307560"/>
          <a:ext cx="1339215" cy="153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38417</xdr:colOff>
      <xdr:row>17</xdr:row>
      <xdr:rowOff>100012</xdr:rowOff>
    </xdr:from>
    <xdr:to>
      <xdr:col>2</xdr:col>
      <xdr:colOff>1557655</xdr:colOff>
      <xdr:row>18</xdr:row>
      <xdr:rowOff>90487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772285" y="19445605"/>
          <a:ext cx="184467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18</xdr:row>
      <xdr:rowOff>274320</xdr:rowOff>
    </xdr:from>
    <xdr:to>
      <xdr:col>2</xdr:col>
      <xdr:colOff>1557655</xdr:colOff>
      <xdr:row>18</xdr:row>
      <xdr:rowOff>2022475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6745" y="21311870"/>
          <a:ext cx="1557655" cy="1748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38417</xdr:colOff>
      <xdr:row>18</xdr:row>
      <xdr:rowOff>100012</xdr:rowOff>
    </xdr:from>
    <xdr:to>
      <xdr:col>2</xdr:col>
      <xdr:colOff>1557655</xdr:colOff>
      <xdr:row>19</xdr:row>
      <xdr:rowOff>90487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594485" y="21477605"/>
          <a:ext cx="220027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19</xdr:row>
      <xdr:rowOff>417830</xdr:rowOff>
    </xdr:from>
    <xdr:to>
      <xdr:col>2</xdr:col>
      <xdr:colOff>1516380</xdr:colOff>
      <xdr:row>19</xdr:row>
      <xdr:rowOff>1604645</xdr:rowOff>
    </xdr:to>
    <xdr:pic>
      <xdr:nvPicPr>
        <xdr:cNvPr id="16" name="图片 15" descr="铜公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flipH="1">
          <a:off x="1963420" y="23665180"/>
          <a:ext cx="1564005" cy="1186815"/>
        </a:xfrm>
        <a:prstGeom prst="rect">
          <a:avLst/>
        </a:prstGeom>
      </xdr:spPr>
    </xdr:pic>
    <xdr:clientData/>
  </xdr:twoCellAnchor>
  <xdr:twoCellAnchor editAs="oneCell">
    <xdr:from>
      <xdr:col>2</xdr:col>
      <xdr:colOff>222885</xdr:colOff>
      <xdr:row>20</xdr:row>
      <xdr:rowOff>104775</xdr:rowOff>
    </xdr:from>
    <xdr:to>
      <xdr:col>2</xdr:col>
      <xdr:colOff>1511935</xdr:colOff>
      <xdr:row>20</xdr:row>
      <xdr:rowOff>2115820</xdr:rowOff>
    </xdr:to>
    <xdr:pic>
      <xdr:nvPicPr>
        <xdr:cNvPr id="17" name="图片 16" descr="顶针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19630" y="25498425"/>
          <a:ext cx="1393825" cy="201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L2"/>
  <sheetViews>
    <sheetView workbookViewId="0">
      <selection activeCell="D20" sqref="D20"/>
    </sheetView>
  </sheetViews>
  <sheetFormatPr defaultColWidth="14.140625" defaultRowHeight="15"/>
  <cols>
    <col min="1" max="1" width="5.42578125" customWidth="1"/>
    <col min="2" max="2" width="4.7109375" style="2" customWidth="1"/>
    <col min="3" max="3" width="22.5703125" customWidth="1"/>
    <col min="4" max="4" width="20.7109375" customWidth="1"/>
    <col min="5" max="6" width="15.42578125" customWidth="1"/>
    <col min="7" max="7" width="12.140625" customWidth="1"/>
    <col min="8" max="8" width="13.85546875" customWidth="1"/>
    <col min="9" max="9" width="18.7109375" customWidth="1"/>
    <col min="10" max="10" width="14.7109375" customWidth="1"/>
    <col min="11" max="11" width="15.5703125" style="2" customWidth="1"/>
    <col min="12" max="12" width="12.5703125" style="2" customWidth="1"/>
    <col min="13" max="13" width="23" customWidth="1"/>
    <col min="14" max="14" width="30.5703125" customWidth="1"/>
    <col min="15" max="15" width="12.140625" customWidth="1"/>
  </cols>
  <sheetData>
    <row r="2" spans="2:2" ht="16.5">
      <c r="B2" s="4"/>
    </row>
  </sheetData>
  <pageMargins left="0.196527777777778" right="0.196527777777778" top="0.75138888888888899" bottom="0.75138888888888899" header="0.297916666666667" footer="0.297916666666667"/>
  <pageSetup paperSize="8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P40"/>
  <sheetViews>
    <sheetView tabSelected="1" zoomScale="115" zoomScaleNormal="115" workbookViewId="0">
      <selection activeCell="B6" sqref="B6"/>
    </sheetView>
  </sheetViews>
  <sheetFormatPr defaultColWidth="14.140625" defaultRowHeight="15"/>
  <cols>
    <col min="1" max="1" width="5.42578125" customWidth="1"/>
    <col min="2" max="2" width="19.42578125" style="2" customWidth="1"/>
    <col min="3" max="3" width="46" customWidth="1"/>
    <col min="4" max="4" width="40.7109375" customWidth="1"/>
    <col min="5" max="6" width="22" customWidth="1"/>
    <col min="7" max="7" width="48.42578125" customWidth="1"/>
    <col min="8" max="8" width="24.140625" customWidth="1"/>
    <col min="9" max="12" width="22.7109375" customWidth="1"/>
    <col min="13" max="15" width="22.7109375" style="3" customWidth="1"/>
    <col min="16" max="16" width="23.85546875" customWidth="1"/>
  </cols>
  <sheetData>
    <row r="2" spans="2:16" ht="16.5">
      <c r="B2" s="4" t="s">
        <v>0</v>
      </c>
    </row>
    <row r="3" spans="2:16" ht="16.5">
      <c r="B3" s="5"/>
    </row>
    <row r="4" spans="2:16" s="1" customFormat="1" ht="51" customHeight="1">
      <c r="B4" s="6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20" t="s">
        <v>11</v>
      </c>
      <c r="M4" s="21" t="s">
        <v>12</v>
      </c>
      <c r="N4" s="21" t="s">
        <v>13</v>
      </c>
      <c r="O4" s="21" t="s">
        <v>14</v>
      </c>
      <c r="P4" s="7" t="s">
        <v>15</v>
      </c>
    </row>
    <row r="5" spans="2:16" ht="130.5" hidden="1" customHeight="1">
      <c r="B5" s="9" t="s">
        <v>16</v>
      </c>
      <c r="C5" s="10"/>
      <c r="D5" s="11" t="s">
        <v>17</v>
      </c>
      <c r="E5" s="11">
        <v>1548</v>
      </c>
      <c r="F5" s="11"/>
      <c r="G5" s="10" t="s">
        <v>18</v>
      </c>
      <c r="H5" s="10" t="s">
        <v>19</v>
      </c>
      <c r="I5" s="10" t="s">
        <v>20</v>
      </c>
      <c r="J5" s="10" t="s">
        <v>21</v>
      </c>
      <c r="K5" s="10" t="s">
        <v>22</v>
      </c>
      <c r="L5" s="10"/>
      <c r="M5" s="11">
        <v>8480719090</v>
      </c>
      <c r="N5" s="22" t="s">
        <v>23</v>
      </c>
      <c r="O5" s="22">
        <v>2015</v>
      </c>
      <c r="P5" s="23"/>
    </row>
    <row r="6" spans="2:16" ht="170.1" customHeight="1">
      <c r="B6" s="12" t="s">
        <v>24</v>
      </c>
      <c r="C6" s="13"/>
      <c r="D6" s="14" t="s">
        <v>25</v>
      </c>
      <c r="E6" s="15">
        <f>325*303*354/1000*7.8/1000*0.95</f>
        <v>258.31371149999995</v>
      </c>
      <c r="F6" s="15">
        <v>1</v>
      </c>
      <c r="G6" s="10" t="s">
        <v>18</v>
      </c>
      <c r="H6" s="10" t="s">
        <v>26</v>
      </c>
      <c r="I6" s="10" t="s">
        <v>20</v>
      </c>
      <c r="J6" s="10" t="s">
        <v>21</v>
      </c>
      <c r="K6" s="10" t="s">
        <v>22</v>
      </c>
      <c r="L6" s="13"/>
      <c r="M6" s="11">
        <v>8480719090</v>
      </c>
      <c r="N6" s="24" t="s">
        <v>27</v>
      </c>
      <c r="O6" s="25">
        <v>44348</v>
      </c>
      <c r="P6" s="13">
        <v>8200</v>
      </c>
    </row>
    <row r="7" spans="2:16" ht="156" customHeight="1">
      <c r="B7" s="12" t="s">
        <v>28</v>
      </c>
      <c r="C7" s="13"/>
      <c r="D7" s="14" t="s">
        <v>29</v>
      </c>
      <c r="E7" s="15">
        <f>274*252*252/1000*7.8/1000*0.95</f>
        <v>128.93471135999999</v>
      </c>
      <c r="F7" s="15">
        <v>1</v>
      </c>
      <c r="G7" s="10" t="s">
        <v>18</v>
      </c>
      <c r="H7" s="13" t="s">
        <v>30</v>
      </c>
      <c r="I7" s="10" t="s">
        <v>20</v>
      </c>
      <c r="J7" s="10" t="s">
        <v>21</v>
      </c>
      <c r="K7" s="10" t="s">
        <v>22</v>
      </c>
      <c r="L7" s="13"/>
      <c r="M7" s="11">
        <v>8480719090</v>
      </c>
      <c r="N7" s="24" t="s">
        <v>27</v>
      </c>
      <c r="O7" s="25">
        <v>44348</v>
      </c>
      <c r="P7" s="13">
        <v>4800</v>
      </c>
    </row>
    <row r="8" spans="2:16" ht="153.94999999999999" customHeight="1">
      <c r="B8" s="12" t="s">
        <v>31</v>
      </c>
      <c r="C8" s="13"/>
      <c r="D8" s="14" t="s">
        <v>32</v>
      </c>
      <c r="E8" s="15">
        <f>275*283*233/1000*7.8/1000*0.95</f>
        <v>134.36719725</v>
      </c>
      <c r="F8" s="15">
        <v>1</v>
      </c>
      <c r="G8" s="10" t="s">
        <v>18</v>
      </c>
      <c r="H8" s="13" t="s">
        <v>33</v>
      </c>
      <c r="I8" s="10" t="s">
        <v>20</v>
      </c>
      <c r="J8" s="10" t="s">
        <v>21</v>
      </c>
      <c r="K8" s="10" t="s">
        <v>22</v>
      </c>
      <c r="L8" s="13"/>
      <c r="M8" s="11">
        <v>8480719090</v>
      </c>
      <c r="N8" s="24" t="s">
        <v>27</v>
      </c>
      <c r="O8" s="25">
        <v>44348</v>
      </c>
      <c r="P8" s="13">
        <v>5000</v>
      </c>
    </row>
    <row r="9" spans="2:16" ht="156.94999999999999" customHeight="1">
      <c r="B9" s="12" t="s">
        <v>34</v>
      </c>
      <c r="C9" s="13"/>
      <c r="D9" s="14" t="s">
        <v>35</v>
      </c>
      <c r="E9" s="15">
        <f>264*282*232/1000*7.8/1000*0.95</f>
        <v>127.98504576000001</v>
      </c>
      <c r="F9" s="15">
        <v>1</v>
      </c>
      <c r="G9" s="10" t="s">
        <v>18</v>
      </c>
      <c r="H9" s="13" t="s">
        <v>36</v>
      </c>
      <c r="I9" s="10" t="s">
        <v>20</v>
      </c>
      <c r="J9" s="10" t="s">
        <v>21</v>
      </c>
      <c r="K9" s="10" t="s">
        <v>22</v>
      </c>
      <c r="L9" s="13"/>
      <c r="M9" s="11">
        <v>8480719090</v>
      </c>
      <c r="N9" s="24" t="s">
        <v>27</v>
      </c>
      <c r="O9" s="25">
        <v>44348</v>
      </c>
      <c r="P9" s="13">
        <v>6200</v>
      </c>
    </row>
    <row r="10" spans="2:16" ht="12.95" customHeight="1"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4"/>
      <c r="N10" s="24"/>
      <c r="O10" s="24"/>
      <c r="P10" s="13"/>
    </row>
    <row r="11" spans="2:16" ht="147.94999999999999" customHeight="1">
      <c r="B11" s="12" t="s">
        <v>37</v>
      </c>
      <c r="C11" s="13"/>
      <c r="D11" s="14" t="s">
        <v>38</v>
      </c>
      <c r="E11" s="15">
        <f>333*302*355/1000*7.8/1000*0.95</f>
        <v>264.54389129999998</v>
      </c>
      <c r="F11" s="15">
        <v>1</v>
      </c>
      <c r="G11" s="10" t="s">
        <v>18</v>
      </c>
      <c r="H11" s="13" t="s">
        <v>39</v>
      </c>
      <c r="I11" s="10" t="s">
        <v>20</v>
      </c>
      <c r="J11" s="10" t="s">
        <v>21</v>
      </c>
      <c r="K11" s="10" t="s">
        <v>22</v>
      </c>
      <c r="L11" s="13"/>
      <c r="M11" s="11">
        <v>8480719090</v>
      </c>
      <c r="N11" s="24" t="s">
        <v>27</v>
      </c>
      <c r="O11" s="25">
        <v>44348</v>
      </c>
      <c r="P11" s="13">
        <v>12700</v>
      </c>
    </row>
    <row r="12" spans="2:16" ht="132" customHeight="1">
      <c r="B12" s="12" t="s">
        <v>40</v>
      </c>
      <c r="C12" s="13"/>
      <c r="D12" s="16" t="s">
        <v>41</v>
      </c>
      <c r="E12" s="15">
        <f>337*302*252/1000*7.8/1000*0.95</f>
        <v>190.04462567999997</v>
      </c>
      <c r="F12" s="15">
        <v>1</v>
      </c>
      <c r="G12" s="10" t="s">
        <v>18</v>
      </c>
      <c r="H12" s="13" t="s">
        <v>42</v>
      </c>
      <c r="I12" s="10" t="s">
        <v>20</v>
      </c>
      <c r="J12" s="10" t="s">
        <v>21</v>
      </c>
      <c r="K12" s="10" t="s">
        <v>22</v>
      </c>
      <c r="L12" s="13"/>
      <c r="M12" s="11">
        <v>8480719090</v>
      </c>
      <c r="N12" s="24" t="s">
        <v>27</v>
      </c>
      <c r="O12" s="25">
        <v>44348</v>
      </c>
      <c r="P12" s="13">
        <v>4000</v>
      </c>
    </row>
    <row r="13" spans="2:16" ht="14.1" customHeight="1"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4"/>
      <c r="N13" s="24"/>
      <c r="O13" s="24"/>
      <c r="P13" s="13"/>
    </row>
    <row r="14" spans="2:16" ht="171" customHeight="1">
      <c r="B14" s="12" t="s">
        <v>43</v>
      </c>
      <c r="C14" s="13"/>
      <c r="D14" s="14" t="s">
        <v>44</v>
      </c>
      <c r="E14" s="15">
        <f>334*303*353/1000*7.8/1000*0.95</f>
        <v>264.71710746000002</v>
      </c>
      <c r="F14" s="15">
        <v>1</v>
      </c>
      <c r="G14" s="10" t="s">
        <v>18</v>
      </c>
      <c r="H14" s="13" t="s">
        <v>45</v>
      </c>
      <c r="I14" s="10" t="s">
        <v>20</v>
      </c>
      <c r="J14" s="10" t="s">
        <v>21</v>
      </c>
      <c r="K14" s="10" t="s">
        <v>22</v>
      </c>
      <c r="L14" s="13"/>
      <c r="M14" s="11">
        <v>8480719090</v>
      </c>
      <c r="N14" s="24" t="s">
        <v>27</v>
      </c>
      <c r="O14" s="25">
        <v>44348</v>
      </c>
      <c r="P14" s="13">
        <v>7800</v>
      </c>
    </row>
    <row r="15" spans="2:16" ht="147" customHeight="1">
      <c r="B15" s="12" t="s">
        <v>46</v>
      </c>
      <c r="C15" s="13"/>
      <c r="D15" s="17" t="s">
        <v>47</v>
      </c>
      <c r="E15" s="15">
        <f>286*302*302/1000*7.8/1000*0.95</f>
        <v>193.28498904</v>
      </c>
      <c r="F15" s="15">
        <v>1</v>
      </c>
      <c r="G15" s="10" t="s">
        <v>18</v>
      </c>
      <c r="H15" s="13" t="s">
        <v>48</v>
      </c>
      <c r="I15" s="10" t="s">
        <v>20</v>
      </c>
      <c r="J15" s="10" t="s">
        <v>21</v>
      </c>
      <c r="K15" s="10" t="s">
        <v>22</v>
      </c>
      <c r="L15" s="13"/>
      <c r="M15" s="11">
        <v>8480719090</v>
      </c>
      <c r="N15" s="24" t="s">
        <v>27</v>
      </c>
      <c r="O15" s="25">
        <v>44348</v>
      </c>
      <c r="P15" s="13">
        <v>7200</v>
      </c>
    </row>
    <row r="16" spans="2:16" ht="129" customHeight="1">
      <c r="B16" s="12" t="s">
        <v>49</v>
      </c>
      <c r="C16" s="13"/>
      <c r="D16" s="14" t="s">
        <v>50</v>
      </c>
      <c r="E16" s="15">
        <f>264*202*182/1000*7.8/1000*0.95</f>
        <v>71.919207359999987</v>
      </c>
      <c r="F16" s="15">
        <v>1</v>
      </c>
      <c r="G16" s="10" t="s">
        <v>18</v>
      </c>
      <c r="H16" s="13" t="s">
        <v>51</v>
      </c>
      <c r="I16" s="10" t="s">
        <v>20</v>
      </c>
      <c r="J16" s="10" t="s">
        <v>21</v>
      </c>
      <c r="K16" s="10" t="s">
        <v>22</v>
      </c>
      <c r="L16" s="13"/>
      <c r="M16" s="11">
        <v>8480719090</v>
      </c>
      <c r="N16" s="24" t="s">
        <v>27</v>
      </c>
      <c r="O16" s="25">
        <v>44348</v>
      </c>
      <c r="P16" s="13">
        <v>5600</v>
      </c>
    </row>
    <row r="17" spans="2:16" ht="21.95" customHeight="1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24"/>
      <c r="N17" s="24"/>
      <c r="O17" s="24"/>
      <c r="P17" s="13"/>
    </row>
    <row r="18" spans="2:16" ht="146.1" customHeight="1">
      <c r="B18" s="12" t="s">
        <v>52</v>
      </c>
      <c r="C18" s="13"/>
      <c r="D18" s="14" t="s">
        <v>53</v>
      </c>
      <c r="E18" s="15">
        <f>339*322*352/1000*7.8/1000*0.95</f>
        <v>284.71899456</v>
      </c>
      <c r="F18" s="15">
        <v>1</v>
      </c>
      <c r="G18" s="10" t="s">
        <v>18</v>
      </c>
      <c r="H18" s="13" t="s">
        <v>39</v>
      </c>
      <c r="I18" s="10" t="s">
        <v>20</v>
      </c>
      <c r="J18" s="10" t="s">
        <v>21</v>
      </c>
      <c r="K18" s="10" t="s">
        <v>22</v>
      </c>
      <c r="L18" s="13"/>
      <c r="M18" s="11">
        <v>8480719090</v>
      </c>
      <c r="N18" s="24" t="s">
        <v>27</v>
      </c>
      <c r="O18" s="25">
        <v>44348</v>
      </c>
      <c r="P18" s="13">
        <v>8000</v>
      </c>
    </row>
    <row r="19" spans="2:16" ht="174" customHeight="1">
      <c r="B19" s="12" t="s">
        <v>54</v>
      </c>
      <c r="C19" s="13"/>
      <c r="D19" s="14" t="s">
        <v>55</v>
      </c>
      <c r="E19" s="15">
        <f>253*202*182/1000*7.8/1000*0.95</f>
        <v>68.922573719999988</v>
      </c>
      <c r="F19" s="15">
        <v>1</v>
      </c>
      <c r="G19" s="10" t="s">
        <v>18</v>
      </c>
      <c r="H19" s="13" t="s">
        <v>56</v>
      </c>
      <c r="I19" s="10" t="s">
        <v>20</v>
      </c>
      <c r="J19" s="10" t="s">
        <v>21</v>
      </c>
      <c r="K19" s="10" t="s">
        <v>22</v>
      </c>
      <c r="L19" s="13"/>
      <c r="M19" s="11">
        <v>8480719090</v>
      </c>
      <c r="N19" s="24" t="s">
        <v>27</v>
      </c>
      <c r="O19" s="25">
        <v>44348</v>
      </c>
      <c r="P19" s="13">
        <v>4100</v>
      </c>
    </row>
    <row r="20" spans="2:16" ht="168.95" customHeight="1">
      <c r="B20" s="12" t="s">
        <v>57</v>
      </c>
      <c r="C20" s="13"/>
      <c r="D20" s="14" t="s">
        <v>58</v>
      </c>
      <c r="E20" s="18">
        <v>40.799999999999997</v>
      </c>
      <c r="F20" s="18">
        <v>177</v>
      </c>
      <c r="G20" s="10" t="s">
        <v>18</v>
      </c>
      <c r="H20" s="13" t="s">
        <v>59</v>
      </c>
      <c r="I20" s="10" t="s">
        <v>60</v>
      </c>
      <c r="J20" s="10" t="s">
        <v>21</v>
      </c>
      <c r="K20" s="10" t="s">
        <v>22</v>
      </c>
      <c r="L20" s="13"/>
      <c r="M20" s="11">
        <v>8480419000</v>
      </c>
      <c r="N20" s="24" t="s">
        <v>27</v>
      </c>
      <c r="O20" s="25">
        <v>44348</v>
      </c>
      <c r="P20" s="13">
        <v>9.23</v>
      </c>
    </row>
    <row r="21" spans="2:16" ht="168.95" customHeight="1">
      <c r="B21" s="12" t="s">
        <v>57</v>
      </c>
      <c r="C21" s="13"/>
      <c r="D21" s="14" t="s">
        <v>61</v>
      </c>
      <c r="E21" s="18">
        <v>30.5</v>
      </c>
      <c r="F21" s="18">
        <v>900</v>
      </c>
      <c r="G21" s="10" t="s">
        <v>18</v>
      </c>
      <c r="H21" s="13" t="s">
        <v>59</v>
      </c>
      <c r="I21" s="10" t="s">
        <v>20</v>
      </c>
      <c r="J21" s="10" t="s">
        <v>21</v>
      </c>
      <c r="K21" s="10" t="s">
        <v>22</v>
      </c>
      <c r="L21" s="13"/>
      <c r="M21" s="11">
        <v>7326901900</v>
      </c>
      <c r="N21" s="24" t="s">
        <v>27</v>
      </c>
      <c r="O21" s="25">
        <v>44348</v>
      </c>
      <c r="P21" s="13">
        <v>3.85</v>
      </c>
    </row>
    <row r="22" spans="2:16" ht="15.75">
      <c r="B22" s="19"/>
    </row>
    <row r="23" spans="2:16" ht="15.75">
      <c r="B23" s="19"/>
    </row>
    <row r="24" spans="2:16" ht="15.75">
      <c r="B24" s="19"/>
    </row>
    <row r="25" spans="2:16" ht="15.75">
      <c r="B25" s="19"/>
    </row>
    <row r="26" spans="2:16" ht="15.75">
      <c r="B26" s="19"/>
    </row>
    <row r="27" spans="2:16" ht="15.75">
      <c r="B27" s="19"/>
    </row>
    <row r="28" spans="2:16" ht="15.75">
      <c r="B28" s="19"/>
    </row>
    <row r="29" spans="2:16" ht="15.75">
      <c r="B29" s="19"/>
    </row>
    <row r="30" spans="2:16" ht="15.75">
      <c r="B30" s="19"/>
    </row>
    <row r="31" spans="2:16" ht="15.75">
      <c r="B31" s="19"/>
    </row>
    <row r="32" spans="2:16" ht="15.75">
      <c r="B32" s="19"/>
    </row>
    <row r="33" spans="2:2" ht="15.75">
      <c r="B33" s="19"/>
    </row>
    <row r="34" spans="2:2" ht="15.75">
      <c r="B34" s="19"/>
    </row>
    <row r="35" spans="2:2" ht="15.75">
      <c r="B35" s="19"/>
    </row>
    <row r="36" spans="2:2" ht="15.75">
      <c r="B36" s="19"/>
    </row>
    <row r="37" spans="2:2" ht="15.75">
      <c r="B37" s="19"/>
    </row>
    <row r="38" spans="2:2" ht="15.75">
      <c r="B38" s="19"/>
    </row>
    <row r="39" spans="2:2" ht="15.75">
      <c r="B39" s="19"/>
    </row>
    <row r="40" spans="2:2" ht="15.75">
      <c r="B40" s="19"/>
    </row>
  </sheetData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(1)MACHINARY - USE ELECTRICITY</vt:lpstr>
      <vt:lpstr>(2)TOOL or CONSUPTION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</dc:creator>
  <cp:lastModifiedBy>PC</cp:lastModifiedBy>
  <cp:lastPrinted>2021-11-26T01:08:37Z</cp:lastPrinted>
  <dcterms:created xsi:type="dcterms:W3CDTF">2016-07-07T01:54:00Z</dcterms:created>
  <dcterms:modified xsi:type="dcterms:W3CDTF">2021-11-26T01:36:55Z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