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.png" ContentType="image/png"/>
  <Override PartName="/xl/media/image28.jpeg" ContentType="image/jpeg"/>
  <Override PartName="/xl/media/image1.png" ContentType="image/png"/>
  <Override PartName="/xl/media/image54.jpeg" ContentType="image/jpeg"/>
  <Override PartName="/xl/media/image2.jpeg" ContentType="image/jpeg"/>
  <Override PartName="/xl/media/image3.png" ContentType="image/png"/>
  <Override PartName="/xl/media/image59.png" ContentType="image/png"/>
  <Override PartName="/xl/media/image84.jpeg" ContentType="image/jpeg"/>
  <Override PartName="/xl/media/image131.png" ContentType="image/png"/>
  <Override PartName="/xl/media/image145.jpeg" ContentType="image/jpeg"/>
  <Override PartName="/xl/media/image4.jpeg" ContentType="image/jpeg"/>
  <Override PartName="/xl/media/image56.jpeg" ContentType="image/jpeg"/>
  <Override PartName="/xl/media/image71.png" ContentType="image/png"/>
  <Override PartName="/xl/media/image5.png" ContentType="image/png"/>
  <Override PartName="/xl/media/image147.jpeg" ContentType="image/jpeg"/>
  <Override PartName="/xl/media/image6.jpeg" ContentType="image/jpeg"/>
  <Override PartName="/xl/media/image58.jpeg" ContentType="image/jpeg"/>
  <Override PartName="/xl/media/image73.png" ContentType="image/png"/>
  <Override PartName="/xl/media/image7.png" ContentType="image/png"/>
  <Override PartName="/xl/media/image62.jpeg" ContentType="image/jpeg"/>
  <Override PartName="/xl/media/image8.jpeg" ContentType="image/jpeg"/>
  <Override PartName="/xl/media/image41.png" ContentType="image/png"/>
  <Override PartName="/xl/media/image75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8.jpeg" ContentType="image/jpeg"/>
  <Override PartName="/xl/media/image13.png" ContentType="image/png"/>
  <Override PartName="/xl/media/image46.jpeg" ContentType="image/jpeg"/>
  <Override PartName="/xl/media/image14.png" ContentType="image/png"/>
  <Override PartName="/xl/media/image104.jpeg" ContentType="image/jpeg"/>
  <Override PartName="/xl/media/image15.jpeg" ContentType="image/jpeg"/>
  <Override PartName="/xl/media/image111.png" ContentType="image/png"/>
  <Override PartName="/xl/media/image82.jpeg" ContentType="image/jpeg"/>
  <Override PartName="/xl/media/image39.png" ContentType="image/png"/>
  <Override PartName="/xl/media/image16.jpeg" ContentType="image/jpeg"/>
  <Override PartName="/xl/media/image121.png" ContentType="image/png"/>
  <Override PartName="/xl/media/image49.png" ContentType="image/png"/>
  <Override PartName="/xl/media/image17.png" ContentType="image/png"/>
  <Override PartName="/xl/media/image24.jpeg" ContentType="image/jpeg"/>
  <Override PartName="/xl/media/image80.jpeg" ContentType="image/jpeg"/>
  <Override PartName="/xl/media/image19.png" ContentType="image/png"/>
  <Override PartName="/xl/media/image20.jpeg" ContentType="image/jpeg"/>
  <Override PartName="/xl/media/image110.jpeg" ContentType="image/jpeg"/>
  <Override PartName="/xl/media/image21.jpeg" ContentType="image/jpeg"/>
  <Override PartName="/xl/media/image22.jpeg" ContentType="image/jpeg"/>
  <Override PartName="/xl/media/image23.png" ContentType="image/png"/>
  <Override PartName="/xl/media/image25.png" ContentType="image/png"/>
  <Override PartName="/xl/media/image36.jpeg" ContentType="image/jpeg"/>
  <Override PartName="/xl/media/image26.jpeg" ContentType="image/jpeg"/>
  <Override PartName="/xl/media/image37.png" ContentType="image/png"/>
  <Override PartName="/xl/media/image27.png" ContentType="image/png"/>
  <Override PartName="/xl/media/image29.png" ContentType="image/png"/>
  <Override PartName="/xl/media/image30.png" ContentType="image/png"/>
  <Override PartName="/xl/media/image120.jpeg" ContentType="image/jpeg"/>
  <Override PartName="/xl/media/image31.jpeg" ContentType="image/jpeg"/>
  <Override PartName="/xl/media/image32.jpeg" ContentType="image/jpeg"/>
  <Override PartName="/xl/media/image33.png" ContentType="image/png"/>
  <Override PartName="/xl/media/image48.jpeg" ContentType="image/jpeg"/>
  <Override PartName="/xl/media/image34.png" ContentType="image/png"/>
  <Override PartName="/xl/media/image124.jpeg" ContentType="image/jpeg"/>
  <Override PartName="/xl/media/image35.jpeg" ContentType="image/jpeg"/>
  <Override PartName="/xl/media/image45.png" ContentType="image/png"/>
  <Override PartName="/xl/media/image38.jpeg" ContentType="image/jpeg"/>
  <Override PartName="/xl/media/image40.jpeg" ContentType="image/jpeg"/>
  <Override PartName="/xl/media/image42.jpeg" ContentType="image/jpeg"/>
  <Override PartName="/xl/media/image159.png" ContentType="image/png"/>
  <Override PartName="/xl/media/image43.png" ContentType="image/png"/>
  <Override PartName="/xl/media/image44.jpeg" ContentType="image/jpeg"/>
  <Override PartName="/xl/media/image133.jpeg" ContentType="image/jpeg"/>
  <Override PartName="/xl/media/image47.png" ContentType="image/png"/>
  <Override PartName="/xl/media/image50.jpeg" ContentType="image/jpeg"/>
  <Override PartName="/xl/media/image51.png" ContentType="image/png"/>
  <Override PartName="/xl/media/image52.jpeg" ContentType="image/jpeg"/>
  <Override PartName="/xl/media/image60.jpeg" ContentType="image/jpeg"/>
  <Override PartName="/xl/media/image53.png" ContentType="image/png"/>
  <Override PartName="/xl/media/image55.png" ContentType="image/png"/>
  <Override PartName="/xl/media/image128.jpeg" ContentType="image/jpeg"/>
  <Override PartName="/xl/media/image61.png" ContentType="image/png"/>
  <Override PartName="/xl/media/image63.png" ContentType="image/png"/>
  <Override PartName="/xl/media/image64.jpeg" ContentType="image/jpeg"/>
  <Override PartName="/xl/media/image65.png" ContentType="image/png"/>
  <Override PartName="/xl/media/image66.jpeg" ContentType="image/jpeg"/>
  <Override PartName="/xl/media/image67.png" ContentType="image/png"/>
  <Override PartName="/xl/media/image68.jpeg" ContentType="image/jpeg"/>
  <Override PartName="/xl/media/image69.png" ContentType="image/png"/>
  <Override PartName="/xl/media/image141.png" ContentType="image/png"/>
  <Override PartName="/xl/media/image70.jpeg" ContentType="image/jpeg"/>
  <Override PartName="/xl/media/image72.jpeg" ContentType="image/jpeg"/>
  <Override PartName="/xl/media/image74.jpeg" ContentType="image/jpeg"/>
  <Override PartName="/xl/media/image76.jpeg" ContentType="image/jpeg"/>
  <Override PartName="/xl/media/image77.png" ContentType="image/png"/>
  <Override PartName="/xl/media/image78.jpeg" ContentType="image/jpeg"/>
  <Override PartName="/xl/media/image79.png" ContentType="image/png"/>
  <Override PartName="/xl/media/image86.jpeg" ContentType="image/jpeg"/>
  <Override PartName="/xl/media/image151.png" ContentType="image/png"/>
  <Override PartName="/xl/media/image81.png" ContentType="image/png"/>
  <Override PartName="/xl/media/image83.png" ContentType="image/png"/>
  <Override PartName="/xl/media/image85.png" ContentType="image/png"/>
  <Override PartName="/xl/media/image87.jpeg" ContentType="image/jpeg"/>
  <Override PartName="/xl/media/image161.png" ContentType="image/png"/>
  <Override PartName="/xl/media/image88.png" ContentType="image/png"/>
  <Override PartName="/xl/media/image160.png" ContentType="image/png"/>
  <Override PartName="/xl/media/image89.jpeg" ContentType="image/jpeg"/>
  <Override PartName="/xl/media/image90.png" ContentType="image/png"/>
  <Override PartName="/xl/media/image91.jpeg" ContentType="image/jpeg"/>
  <Override PartName="/xl/media/image92.png" ContentType="image/png"/>
  <Override PartName="/xl/media/image93.jpeg" ContentType="image/jpeg"/>
  <Override PartName="/xl/media/image94.png" ContentType="image/png"/>
  <Override PartName="/xl/media/image95.jpeg" ContentType="image/jpeg"/>
  <Override PartName="/xl/media/image96.png" ContentType="image/png"/>
  <Override PartName="/xl/media/image103.jpeg" ContentType="image/jpeg"/>
  <Override PartName="/xl/media/image97.jpeg" ContentType="image/jpeg"/>
  <Override PartName="/xl/media/image98.png" ContentType="image/png"/>
  <Override PartName="/xl/media/image170.png" ContentType="image/png"/>
  <Override PartName="/xl/media/image99.jpeg" ContentType="image/jpeg"/>
  <Override PartName="/xl/media/image100.png" ContentType="image/png"/>
  <Override PartName="/xl/media/image101.jpeg" ContentType="image/jpeg"/>
  <Override PartName="/xl/media/image102.png" ContentType="image/png"/>
  <Override PartName="/xl/media/image105.png" ContentType="image/png"/>
  <Override PartName="/xl/media/image106.jpeg" ContentType="image/jpeg"/>
  <Override PartName="/xl/media/image107.png" ContentType="image/png"/>
  <Override PartName="/xl/media/image108.jpeg" ContentType="image/jpeg"/>
  <Override PartName="/xl/media/image109.png" ContentType="image/png"/>
  <Override PartName="/xl/media/image112.jpeg" ContentType="image/jpeg"/>
  <Override PartName="/xl/media/image113.png" ContentType="image/png"/>
  <Override PartName="/xl/media/image114.jpeg" ContentType="image/jpeg"/>
  <Override PartName="/xl/media/image115.png" ContentType="image/png"/>
  <Override PartName="/xl/media/image116.jpeg" ContentType="image/jpeg"/>
  <Override PartName="/xl/media/image117.png" ContentType="image/png"/>
  <Override PartName="/xl/media/image118.jpeg" ContentType="image/jpeg"/>
  <Override PartName="/xl/media/image119.png" ContentType="image/png"/>
  <Override PartName="/xl/media/image122.jpeg" ContentType="image/jpeg"/>
  <Override PartName="/xl/media/image123.png" ContentType="image/png"/>
  <Override PartName="/xl/media/image125.png" ContentType="image/png"/>
  <Override PartName="/xl/media/image126.jpeg" ContentType="image/jpeg"/>
  <Override PartName="/xl/media/image127.png" ContentType="image/png"/>
  <Override PartName="/xl/media/image129.png" ContentType="image/png"/>
  <Override PartName="/xl/media/image130.jpeg" ContentType="image/jpeg"/>
  <Override PartName="/xl/media/image149.png" ContentType="image/png"/>
  <Override PartName="/xl/media/image132.png" ContentType="image/png"/>
  <Override PartName="/xl/media/image134.jpeg" ContentType="image/jpeg"/>
  <Override PartName="/xl/media/image135.png" ContentType="image/png"/>
  <Override PartName="/xl/media/image136.jpeg" ContentType="image/jpeg"/>
  <Override PartName="/xl/media/image137.png" ContentType="image/png"/>
  <Override PartName="/xl/media/image138.png" ContentType="image/png"/>
  <Override PartName="/xl/media/image158.jpeg" ContentType="image/jpeg"/>
  <Override PartName="/xl/media/image139.jpeg" ContentType="image/jpeg"/>
  <Override PartName="/xl/media/image140.jpeg" ContentType="image/jpeg"/>
  <Override PartName="/xl/media/image142.jpeg" ContentType="image/jpeg"/>
  <Override PartName="/xl/media/image143.png" ContentType="image/png"/>
  <Override PartName="/xl/media/image144.png" ContentType="image/png"/>
  <Override PartName="/xl/media/image146.png" ContentType="image/png"/>
  <Override PartName="/xl/media/image148.png" ContentType="image/png"/>
  <Override PartName="/xl/media/image150.png" ContentType="image/png"/>
  <Override PartName="/xl/media/image152.jpeg" ContentType="image/jpeg"/>
  <Override PartName="/xl/media/image153.png" ContentType="image/png"/>
  <Override PartName="/xl/media/image154.jpeg" ContentType="image/jpeg"/>
  <Override PartName="/xl/media/image155.png" ContentType="image/png"/>
  <Override PartName="/xl/media/image156.jpeg" ContentType="image/jpeg"/>
  <Override PartName="/xl/media/image157.png" ContentType="image/png"/>
  <Override PartName="/xl/media/image162.png" ContentType="image/png"/>
  <Override PartName="/xl/media/image163.png" ContentType="image/png"/>
  <Override PartName="/xl/media/image164.png" ContentType="image/png"/>
  <Override PartName="/xl/media/image165.png" ContentType="image/png"/>
  <Override PartName="/xl/media/image166.png" ContentType="image/png"/>
  <Override PartName="/xl/media/image167.png" ContentType="image/png"/>
  <Override PartName="/xl/media/image168.png" ContentType="image/png"/>
  <Override PartName="/xl/media/image169.png" ContentType="image/png"/>
  <Override PartName="/xl/media/image171.png" ContentType="image/png"/>
  <Override PartName="/xl/media/image172.png" ContentType="image/png"/>
  <Override PartName="/xl/media/image173.png" ContentType="image/png"/>
  <Override PartName="/xl/media/image174.png" ContentType="image/png"/>
  <Override PartName="/xl/media/image175.png" ContentType="image/png"/>
  <Override PartName="/xl/media/image176.png" ContentType="image/png"/>
  <Override PartName="/xl/media/image177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701" sheetId="1" state="visible" r:id="rId3"/>
  </sheets>
  <definedNames>
    <definedName function="false" hidden="true" localSheetId="0" name="_xlnm._FilterDatabase" vbProcedure="false">M20260701!$A$1:$AH$91</definedName>
  </definedNames>
  <calcPr iterateCount="1" refMode="A1" iterate="true" iterateDelta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2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专票3%</t>
        </r>
      </text>
    </comment>
    <comment ref="X3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专票3%
</t>
        </r>
      </text>
    </comment>
    <comment ref="X4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专票3%
</t>
        </r>
      </text>
    </comment>
    <comment ref="X5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专票1%
</t>
        </r>
      </text>
    </comment>
    <comment ref="X6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专票1%
</t>
        </r>
      </text>
    </comment>
  </commentList>
</comments>
</file>

<file path=xl/sharedStrings.xml><?xml version="1.0" encoding="utf-8"?>
<sst xmlns="http://schemas.openxmlformats.org/spreadsheetml/2006/main" count="1590" uniqueCount="454">
  <si>
    <t xml:space="preserve">1) ENGLISH ITEM NAME
 (ex : OOOO machine)</t>
  </si>
  <si>
    <t xml:space="preserve">Tên tiếng việt</t>
  </si>
  <si>
    <t xml:space="preserve">Vị trí sử dụng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</si>
  <si>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</si>
  <si>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</si>
  <si>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</si>
  <si>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</si>
  <si>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</si>
  <si>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</si>
  <si>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</si>
  <si>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</si>
  <si>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</si>
  <si>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</si>
  <si>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</si>
  <si>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</si>
  <si>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</si>
  <si>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</si>
  <si>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</si>
  <si>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</si>
  <si>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</si>
  <si>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</si>
  <si>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</si>
  <si>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</si>
  <si>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</si>
  <si>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</si>
  <si>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</si>
  <si>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</si>
  <si>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</si>
  <si>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</si>
  <si>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</si>
  <si>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</si>
  <si>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</si>
  <si>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</si>
  <si>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</si>
  <si>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SCREEN PRINTING</t>
  </si>
  <si>
    <t xml:space="preserve">DECO</t>
  </si>
  <si>
    <t xml:space="preserve">SILKSCREEN</t>
  </si>
  <si>
    <t xml:space="preserve">网版</t>
  </si>
  <si>
    <t xml:space="preserve">HENGHUI SILK TRANSFER PRINTING MATERIALS CO.,LTD.,SONGGANG,BAO'AN DISTRICT,SHENZHEN</t>
  </si>
  <si>
    <t xml:space="preserve">/</t>
  </si>
  <si>
    <t xml:space="preserve">SPY-Screen printing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</si>
  <si>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丝印用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通过在网版上制造图案和文字，然后将油墨刮在网版上，利用网版上的凹凸程度将油墨转移至印刷物表面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</si>
  <si>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铝合金、网纱</t>
  </si>
  <si>
    <t xml:space="preserve">AL+MESH</t>
  </si>
  <si>
    <t xml:space="preserve">2026.06.30</t>
  </si>
  <si>
    <t xml:space="preserve">CHINA</t>
  </si>
  <si>
    <t xml:space="preserve">NEW</t>
  </si>
  <si>
    <t xml:space="preserve">SPY01</t>
  </si>
  <si>
    <t xml:space="preserve">52.5*35.5*29</t>
  </si>
  <si>
    <t xml:space="preserve">41*20*2</t>
  </si>
  <si>
    <t xml:space="preserve">NO</t>
  </si>
  <si>
    <t xml:space="preserve">FILM</t>
  </si>
  <si>
    <t xml:space="preserve">菲林</t>
  </si>
  <si>
    <t xml:space="preserve">20260630-DD022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</si>
  <si>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丝印机用</t>
    </r>
    <r>
      <rPr>
        <sz val="10"/>
        <color rgb="FF000000"/>
        <rFont val="Arial"/>
        <family val="0"/>
        <charset val="134"/>
      </rPr>
      <t xml:space="preserve">|PVC|</t>
    </r>
    <r>
      <rPr>
        <sz val="10"/>
        <color rgb="FF000000"/>
        <rFont val="宋体"/>
        <family val="0"/>
        <charset val="134"/>
      </rPr>
      <t xml:space="preserve">未成卷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一次成像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已曝光</t>
    </r>
    <r>
      <rPr>
        <sz val="10"/>
        <color rgb="FF000000"/>
        <rFont val="Arial"/>
        <family val="0"/>
        <charset val="134"/>
      </rPr>
      <t xml:space="preserve">4*4CM|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|0.01</t>
    </r>
    <r>
      <rPr>
        <sz val="10"/>
        <color rgb="FF000000"/>
        <rFont val="宋体"/>
        <family val="0"/>
        <charset val="134"/>
      </rPr>
      <t xml:space="preserve">平方米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张</t>
    </r>
  </si>
  <si>
    <t xml:space="preserve">PVC</t>
  </si>
  <si>
    <t xml:space="preserve">4*4*1</t>
  </si>
  <si>
    <t xml:space="preserve">20260630-DD023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</si>
  <si>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丝印机用</t>
    </r>
    <r>
      <rPr>
        <sz val="10"/>
        <color rgb="FF000000"/>
        <rFont val="Arial"/>
        <family val="0"/>
        <charset val="134"/>
      </rPr>
      <t xml:space="preserve">|PVC|</t>
    </r>
    <r>
      <rPr>
        <sz val="10"/>
        <color rgb="FF000000"/>
        <rFont val="宋体"/>
        <family val="0"/>
        <charset val="134"/>
      </rPr>
      <t xml:space="preserve">未成卷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一次成像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已曝光</t>
    </r>
    <r>
      <rPr>
        <sz val="10"/>
        <color rgb="FF000000"/>
        <rFont val="Arial"/>
        <family val="0"/>
        <charset val="134"/>
      </rPr>
      <t xml:space="preserve">20*10CM|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|0.02</t>
    </r>
    <r>
      <rPr>
        <sz val="10"/>
        <color rgb="FF000000"/>
        <rFont val="宋体"/>
        <family val="0"/>
        <charset val="134"/>
      </rPr>
      <t xml:space="preserve">平方米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张</t>
    </r>
  </si>
  <si>
    <t xml:space="preserve">20*10*1</t>
  </si>
  <si>
    <t xml:space="preserve">FIXTURE</t>
  </si>
  <si>
    <t xml:space="preserve">夹具</t>
  </si>
  <si>
    <t xml:space="preserve">TECHSEN ELECTRONICS SHENZHEN CO., LTD</t>
  </si>
  <si>
    <t xml:space="preserve">SPY-FIXTURE01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</si>
  <si>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无型号</t>
    </r>
  </si>
  <si>
    <t xml:space="preserve">电木</t>
  </si>
  <si>
    <t xml:space="preserve">BAKELITE</t>
  </si>
  <si>
    <t xml:space="preserve">2026.06.26</t>
  </si>
  <si>
    <t xml:space="preserve">20*15*31</t>
  </si>
  <si>
    <t xml:space="preserve">SPY-FIXTURE02</t>
  </si>
  <si>
    <t xml:space="preserve">20*15*29</t>
  </si>
  <si>
    <t xml:space="preserve">SPY-FIXTURE03</t>
  </si>
  <si>
    <t xml:space="preserve">29*15*21</t>
  </si>
  <si>
    <t xml:space="preserve">STORAGE RACK</t>
  </si>
  <si>
    <t xml:space="preserve">WH</t>
  </si>
  <si>
    <t xml:space="preserve">WAREHOUSE STORAGE OF MATERIALS</t>
  </si>
  <si>
    <t xml:space="preserve">货架</t>
  </si>
  <si>
    <t xml:space="preserve">TECHSEN ELECTRONICS(SHENZHEN) CO., 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</si>
  <si>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放置货品用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|390×90×8CM</t>
    </r>
  </si>
  <si>
    <t xml:space="preserve">STEEL</t>
  </si>
  <si>
    <t xml:space="preserve">S1</t>
  </si>
  <si>
    <t xml:space="preserve">390×90×8CM</t>
  </si>
  <si>
    <t xml:space="preserve">NOZZLE</t>
  </si>
  <si>
    <t xml:space="preserve">SMT</t>
  </si>
  <si>
    <t xml:space="preserve">吸嘴</t>
  </si>
  <si>
    <t xml:space="preserve">SHENZHEN DAXING GENERAL TECHNOLOGY CO., LTD</t>
  </si>
  <si>
    <t xml:space="preserve">P051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</si>
  <si>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Noto Sans SC"/>
        <family val="2"/>
        <charset val="1"/>
      </rPr>
      <t xml:space="preserve">贴片机用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无品牌</t>
    </r>
    <r>
      <rPr>
        <sz val="10"/>
        <color rgb="FF000000"/>
        <rFont val="Arial"/>
        <family val="0"/>
        <charset val="134"/>
      </rPr>
      <t xml:space="preserve">|P052</t>
    </r>
    <r>
      <rPr>
        <sz val="10"/>
        <color rgb="FF000000"/>
        <rFont val="Noto Sans SC"/>
        <family val="2"/>
        <charset val="1"/>
      </rPr>
      <t xml:space="preserve">型</t>
    </r>
  </si>
  <si>
    <t xml:space="preserve">五金+塑胶</t>
  </si>
  <si>
    <t xml:space="preserve">2026.05.30</t>
  </si>
  <si>
    <t xml:space="preserve">Y7</t>
  </si>
  <si>
    <t xml:space="preserve">28*23*22</t>
  </si>
  <si>
    <t xml:space="preserve">2.5*1.5*1.5</t>
  </si>
  <si>
    <t xml:space="preserve">SMT PRINTING NET</t>
  </si>
  <si>
    <t xml:space="preserve">Khuôn in</t>
  </si>
  <si>
    <t xml:space="preserve">SMT印刷网</t>
  </si>
  <si>
    <t xml:space="preserve">SHENZHEN YANSHENG XINYUAN TECHNOLOGY CO., LTD.</t>
  </si>
  <si>
    <t xml:space="preserve">GX-1 MAIN A</t>
  </si>
  <si>
    <t xml:space="preserve">100-23008-01-01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</si>
  <si>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|55*65*3CM</t>
    </r>
  </si>
  <si>
    <t xml:space="preserve">钢/铝</t>
  </si>
  <si>
    <t xml:space="preserve">2026.06.23</t>
  </si>
  <si>
    <t xml:space="preserve">Y8</t>
  </si>
  <si>
    <t xml:space="preserve">57*67*9CM</t>
  </si>
  <si>
    <t xml:space="preserve">55*65*3CM</t>
  </si>
  <si>
    <t xml:space="preserve">GX-1 MAIN B</t>
  </si>
  <si>
    <t xml:space="preserve">PNEUMATIC HOT PRESS</t>
  </si>
  <si>
    <t xml:space="preserve">Mô tả: Máy ép nhiệt khí nén (XHS-R07) - ép/đóng gói/hàn nhiệt cho nhựa, cao su, composite - Sắt + Linh kiện điện tử - 220V - 3KW</t>
  </si>
  <si>
    <t xml:space="preserve">PRODUCTION ASSEMBLE</t>
  </si>
  <si>
    <t xml:space="preserve">恒温热压机</t>
  </si>
  <si>
    <t xml:space="preserve">SHENZHEN XHS TECHNOLOGY CO., LTD</t>
  </si>
  <si>
    <t xml:space="preserve">XHS-R07</t>
  </si>
  <si>
    <t xml:space="preserve">XHS260630001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</si>
  <si>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Noto Sans SC"/>
        <family val="2"/>
        <charset val="1"/>
      </rPr>
      <t xml:space="preserve">封装</t>
    </r>
    <r>
      <rPr>
        <sz val="10"/>
        <color rgb="FF000000"/>
        <rFont val="Arial"/>
        <family val="0"/>
        <charset val="134"/>
      </rPr>
      <t xml:space="preserve">,</t>
    </r>
    <r>
      <rPr>
        <sz val="10"/>
        <color rgb="FF000000"/>
        <rFont val="Noto Sans SC"/>
        <family val="2"/>
        <charset val="1"/>
      </rPr>
      <t xml:space="preserve">热封通用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Noto Sans SC"/>
        <family val="2"/>
        <charset val="1"/>
      </rPr>
      <t xml:space="preserve">塑胶、橡胶、复合材料加工</t>
    </r>
    <r>
      <rPr>
        <sz val="10"/>
        <color rgb="FF000000"/>
        <rFont val="Arial"/>
        <family val="0"/>
        <charset val="134"/>
      </rPr>
      <t xml:space="preserve">|XHS</t>
    </r>
    <r>
      <rPr>
        <sz val="10"/>
        <color rgb="FF000000"/>
        <rFont val="Noto Sans SC"/>
        <family val="2"/>
        <charset val="1"/>
      </rPr>
      <t xml:space="preserve">牌</t>
    </r>
    <r>
      <rPr>
        <sz val="10"/>
        <color rgb="FF000000"/>
        <rFont val="Arial"/>
        <family val="0"/>
        <charset val="134"/>
      </rPr>
      <t xml:space="preserve">|XHS-R07</t>
    </r>
    <r>
      <rPr>
        <sz val="10"/>
        <color rgb="FF000000"/>
        <rFont val="Noto Sans SC"/>
        <family val="2"/>
        <charset val="1"/>
      </rPr>
      <t xml:space="preserve">型</t>
    </r>
  </si>
  <si>
    <t xml:space="preserve">铁/电子零件</t>
  </si>
  <si>
    <t xml:space="preserve">220V</t>
  </si>
  <si>
    <t xml:space="preserve">3KW</t>
  </si>
  <si>
    <t xml:space="preserve">Y9</t>
  </si>
  <si>
    <t xml:space="preserve">90*70*180</t>
  </si>
  <si>
    <t xml:space="preserve">80*60x173</t>
  </si>
  <si>
    <t xml:space="preserve">SENSOR BOARD DOUBLE-SIDED TAPE FIXTURE</t>
  </si>
  <si>
    <t xml:space="preserve">Đồ gá dán băng keo hai mặt cho bảng mạch cảm biến (SP-404MK3P) - dán băng keo hai mặt lên bảng mạch cảm biến - Nhựa phíp</t>
  </si>
  <si>
    <t xml:space="preserve">ASSEMBLY USE</t>
  </si>
  <si>
    <t xml:space="preserve">SENSOR板贴双面胶治具</t>
  </si>
  <si>
    <t xml:space="preserve">TECHSEN ELECTRONICS(SHENZHEN)CO.,LTD</t>
  </si>
  <si>
    <t xml:space="preserve">SP-404MK3P</t>
  </si>
  <si>
    <t xml:space="preserve">SP-404MK3PF01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</si>
  <si>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|SP-404MK3P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</si>
  <si>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电木板</t>
  </si>
  <si>
    <t xml:space="preserve">Y1</t>
  </si>
  <si>
    <t xml:space="preserve">65X44X26</t>
  </si>
  <si>
    <t xml:space="preserve">14X13X3.5</t>
  </si>
  <si>
    <t xml:space="preserve">SENSOR BOARD DIVIDING FIXTURE</t>
  </si>
  <si>
    <t xml:space="preserve">Đồ gá tách bảng mạch cảm biến (SP-404MK3P) - tách bảng mạch cảm biến ra khỏi tấm panel - Nhựa phíp</t>
  </si>
  <si>
    <t xml:space="preserve">SENSOR板分板治具</t>
  </si>
  <si>
    <t xml:space="preserve">SP-404MK3PF02</t>
  </si>
  <si>
    <t xml:space="preserve">15X10X4.5</t>
  </si>
  <si>
    <t xml:space="preserve">BOTTOM SHELL LEFT AND RIGHT SIDE POSITIONING AND PRESSURE MAGNET FIXTURE</t>
  </si>
  <si>
    <t xml:space="preserve">Đồ gá định vị hai bên đế (SP-404MK3P) - định vị và ép nam châm vào đế sản phẩm - Nhựa phíp + Sắt</t>
  </si>
  <si>
    <t xml:space="preserve">底壳左右侧定位治具</t>
  </si>
  <si>
    <t xml:space="preserve">SP-404MK3PF03</t>
  </si>
  <si>
    <t xml:space="preserve">电木板+铁</t>
  </si>
  <si>
    <t xml:space="preserve">30X18X20</t>
  </si>
  <si>
    <t xml:space="preserve">WELDING HORN WIRE FIXTURE</t>
  </si>
  <si>
    <t xml:space="preserve">Đồ gá hàn dây loa (SP-404MK3P) - hàn dây loa vào bo mạch - Nhựa phíp</t>
  </si>
  <si>
    <t xml:space="preserve">焊喇叭线治具</t>
  </si>
  <si>
    <t xml:space="preserve">SP-404MK3PF06</t>
  </si>
  <si>
    <t xml:space="preserve">31X7.5X5</t>
  </si>
  <si>
    <t xml:space="preserve">SMALL HORN SHELL ADHESIVE EV COTTON POSITIONING FIXTURE</t>
  </si>
  <si>
    <t xml:space="preserve">Đồ gá dán bông EV vào vỏ loa nhỏ (SP-404MK3P) - dán bông EV vào vỏ loa nhỏ - Nhựa phíp</t>
  </si>
  <si>
    <t xml:space="preserve">小喇叭壳贴EV棉定位治具</t>
  </si>
  <si>
    <t xml:space="preserve">SP-404MK3PF07</t>
  </si>
  <si>
    <t xml:space="preserve">16.5X9X2</t>
  </si>
  <si>
    <t xml:space="preserve">LOCK BOTTOM SHELL LEFT AND RIGHT HORN SCREW FIXTURE</t>
  </si>
  <si>
    <t xml:space="preserve">Đồ gá vặn vít loa hai bên đế (SP-404MK3P) - vặn ốc cố định loa vào hai bên đế - Nhựa phíp</t>
  </si>
  <si>
    <t xml:space="preserve">锁底壳左右侧喇叭螺丝治具</t>
  </si>
  <si>
    <t xml:space="preserve">SP-404MK3PF08</t>
  </si>
  <si>
    <t xml:space="preserve">56X15X20</t>
  </si>
  <si>
    <t xml:space="preserve">FIXED BASE SHELL ASSEMBLY FIXTURE</t>
  </si>
  <si>
    <t xml:space="preserve">Đồ gá cố định đế để lắp ráp (SP-404MK3P) - cố định đế trong quá trình lắp ráp - Nhựa phíp</t>
  </si>
  <si>
    <t xml:space="preserve">固定底壳组装治具</t>
  </si>
  <si>
    <t xml:space="preserve">SP-404MK3PF09</t>
  </si>
  <si>
    <t xml:space="preserve">32X22X3.5</t>
  </si>
  <si>
    <t xml:space="preserve">BIG HORN PASTING EV COTTON POSITIONING AND WELDING WIRE FIXTURE</t>
  </si>
  <si>
    <t xml:space="preserve">Đồ gá dán bông EV và hàn dây cho loa lớn (SP-404MK3P) - dán bông EV và hàn dây cho loa lớn - Nhựa phíp</t>
  </si>
  <si>
    <t xml:space="preserve">大喇叭粘贴EV棉定位及焊线治具</t>
  </si>
  <si>
    <t xml:space="preserve">SP-404MK3PF10</t>
  </si>
  <si>
    <t xml:space="preserve">18X13X1</t>
  </si>
  <si>
    <t xml:space="preserve">PANEL BOARD AND FRONT BOARD SPLITTING FIXTURE</t>
  </si>
  <si>
    <t xml:space="preserve">Đồ gá tách bảng mạch panel và bảng mạch front (SP-404MK3P) - tách bảng mạch panel và bảng mạch front ra khỏi tấm panel - Nhựa phíp</t>
  </si>
  <si>
    <t xml:space="preserve">PANEL板与FRONT板分板治具</t>
  </si>
  <si>
    <t xml:space="preserve">SP-404MK3PF11</t>
  </si>
  <si>
    <t xml:space="preserve">34.5X21X10.5</t>
  </si>
  <si>
    <t xml:space="preserve">LOCK VR NUT FIXTURE</t>
  </si>
  <si>
    <t xml:space="preserve">Đồ gá vặn đai ốc VR (SP-404MK3P) - vặn đai ốc cho biến trở VR - Nhựa phíp</t>
  </si>
  <si>
    <t xml:space="preserve">锁VR螺母治具</t>
  </si>
  <si>
    <t xml:space="preserve">SP-404MK3PF12</t>
  </si>
  <si>
    <t xml:space="preserve">23X14X4.5</t>
  </si>
  <si>
    <t xml:space="preserve">SIDE SHRAPNEL HEIGHT MEASUREMENT FIXTURE</t>
  </si>
  <si>
    <t xml:space="preserve">Đồ gá đo chiều cao tấm đàn hồi bên hông (SP-404MK3P) - đo chiều cao tấm đàn hồi (shrapnel) bên hông - PMMA</t>
  </si>
  <si>
    <t xml:space="preserve">侧面弹片高度测量治具</t>
  </si>
  <si>
    <t xml:space="preserve">SP-404MK3PF13</t>
  </si>
  <si>
    <t xml:space="preserve">亚加历</t>
  </si>
  <si>
    <t xml:space="preserve">23X14X3.5</t>
  </si>
  <si>
    <t xml:space="preserve">FFC LINE PROCESSING FIXTURE</t>
  </si>
  <si>
    <t xml:space="preserve">Đồ gá gia công dây, gấp dây theo hình dạng FFC (SP-404MK3P) - gia công/uốn dây FFC - Nhựa phíp</t>
  </si>
  <si>
    <t xml:space="preserve">FFC线加工治具</t>
  </si>
  <si>
    <t xml:space="preserve">SP-404MK3PF14</t>
  </si>
  <si>
    <t xml:space="preserve">9.5X9.5X0.6</t>
  </si>
  <si>
    <t xml:space="preserve">LOCK BOTTOM SHELL TOP SCREW FIXTURE</t>
  </si>
  <si>
    <r>
      <rPr>
        <sz val="10"/>
        <rFont val="Arial"/>
        <family val="0"/>
        <charset val="134"/>
      </rPr>
      <t xml:space="preserve">Đồ gá vặn vít lắp ráp vỏ trên và vỏ dưới (SP-404MK3P) - </t>
    </r>
    <r>
      <rPr>
        <sz val="10"/>
        <rFont val="Arial"/>
        <family val="0"/>
        <charset val="1"/>
      </rPr>
      <t xml:space="preserve">vặn vít lắp ráp vỏ trên và vỏ dướo</t>
    </r>
    <r>
      <rPr>
        <sz val="10"/>
        <rFont val="Arial"/>
        <family val="0"/>
        <charset val="134"/>
      </rPr>
      <t xml:space="preserve"> - Nhựa phíp</t>
    </r>
  </si>
  <si>
    <t xml:space="preserve">锁底壳顶部螺丝治具</t>
  </si>
  <si>
    <t xml:space="preserve">SP-404MK3PF15</t>
  </si>
  <si>
    <t xml:space="preserve">25XX15X13</t>
  </si>
  <si>
    <t xml:space="preserve">SP-404MK3PF16</t>
  </si>
  <si>
    <t xml:space="preserve">9X6.5X0.6</t>
  </si>
  <si>
    <t xml:space="preserve">SURFACE SHELL MAGNET POSITIONING AND PRESSURE FIXTURE</t>
  </si>
  <si>
    <t xml:space="preserve">Đồ gá định vị dán miếng sắt vào mặt vỏ (SP-404MK3P) - định vị và ép miếng sắt vào mặt vỏ - Nhựa phíp + Sắt</t>
  </si>
  <si>
    <t xml:space="preserve">面壳贴铁片定位治具</t>
  </si>
  <si>
    <t xml:space="preserve">SP-404MK3PF17</t>
  </si>
  <si>
    <t xml:space="preserve">Y2</t>
  </si>
  <si>
    <t xml:space="preserve">70X56X36</t>
  </si>
  <si>
    <t xml:space="preserve">36X22X4.5</t>
  </si>
  <si>
    <t xml:space="preserve">VR IRON SHEET ADHESIVE EV COTTON FIXTURE</t>
  </si>
  <si>
    <t xml:space="preserve">Đồ gá dán bông EV vào miếng sắt VR (SP-404MK3P) - dán bông EV vào miếng sắt của biến trở VR - Nhựa phíp</t>
  </si>
  <si>
    <t xml:space="preserve">VR铁片贴EV棉治具</t>
  </si>
  <si>
    <t xml:space="preserve">SP-404MK3PF18</t>
  </si>
  <si>
    <t xml:space="preserve">13X10X2</t>
  </si>
  <si>
    <t xml:space="preserve">LOCK FACE SHELL VR BOARD FIXTURE</t>
  </si>
  <si>
    <t xml:space="preserve">Đồ gá vặn vít bảng mạch VR vào mặt vỏ (SP-404MK3P) - vặn ốc cố định bảng mạch VR vào mặt vỏ - Nhựa phíp</t>
  </si>
  <si>
    <t xml:space="preserve">锁面壳VR板治具</t>
  </si>
  <si>
    <t xml:space="preserve">SP-404MK3PF19</t>
  </si>
  <si>
    <t xml:space="preserve">INSTALL BUTTONS, LCD LENSES, AND PRESSURE FIXTURES</t>
  </si>
  <si>
    <t xml:space="preserve">Đồ gá lắp nút, thấu kính LCD và ép (SP-404MK3P) - lắp nút bấm, thấu kính LCD và ép cố định - Nhựa phíp</t>
  </si>
  <si>
    <t xml:space="preserve">装按钮、LCD透镜及加压治具</t>
  </si>
  <si>
    <t xml:space="preserve">SP-404MK3PF20</t>
  </si>
  <si>
    <t xml:space="preserve">36X22X8</t>
  </si>
  <si>
    <t xml:space="preserve">FIXED SURFACE SHELL ASSEMBLY FIXTURE</t>
  </si>
  <si>
    <t xml:space="preserve">Đồ gá cố định mặt vỏ để lắp ráp (SP-404MK3P) - cố định mặt vỏ trong quá trình lắp ráp - Nhựa phíp</t>
  </si>
  <si>
    <t xml:space="preserve">固定面壳组装治具</t>
  </si>
  <si>
    <t xml:space="preserve">SP-404MK3PF22</t>
  </si>
  <si>
    <t xml:space="preserve">32X22X5</t>
  </si>
  <si>
    <t xml:space="preserve">PANEL BOARD ADHESIVE EV COTTON FIXTURE</t>
  </si>
  <si>
    <t xml:space="preserve">Đồ gá dán bông vào bảng mạch panel (SP-404MK3P) - dán bông EV lên bảng mạch panel - Nhựa phíp</t>
  </si>
  <si>
    <t xml:space="preserve">PANEL板贴EV棉治具</t>
  </si>
  <si>
    <t xml:space="preserve">SP-404MK3PF23</t>
  </si>
  <si>
    <t xml:space="preserve">30X21X4.5</t>
  </si>
  <si>
    <t xml:space="preserve">INSTALL LCD AND PRESSURE FIXTURE</t>
  </si>
  <si>
    <t xml:space="preserve">Đồ gá lắp và ép màn hình LCD (SP-404MK3P) - lắp màn hình LCD và ép cố định - Nhựa phíp + Sắt</t>
  </si>
  <si>
    <t xml:space="preserve">装LCD及加压治具</t>
  </si>
  <si>
    <t xml:space="preserve">SP-404MK3PF24</t>
  </si>
  <si>
    <t xml:space="preserve">27.5X12X4.5</t>
  </si>
  <si>
    <t xml:space="preserve">PANEL BOARD MOUNTED LCD SCREEN FIXTURE</t>
  </si>
  <si>
    <t xml:space="preserve">Đồ gá lắp màn hình LCD vào bảng mạch panel (SP-404MK3P) - lắp màn hình LCD vào bảng mạch panel - Nhựa phíp</t>
  </si>
  <si>
    <t xml:space="preserve">PANEL板装LCD屏治具</t>
  </si>
  <si>
    <t xml:space="preserve">SP-404MK3PF25</t>
  </si>
  <si>
    <t xml:space="preserve">PANEL BOARD IRON PLATE HEIGHT MEASUREMENT FIXTURE</t>
  </si>
  <si>
    <t xml:space="preserve">Đồ gá đo chiều cao miếng sắt bảng mạch panel (SP-404MK3P) - đo chiều cao miếng sắt trên bảng mạch panel - PMMA</t>
  </si>
  <si>
    <t xml:space="preserve">PANEL板铁片高度测量治具</t>
  </si>
  <si>
    <t xml:space="preserve">SP-404MK3PF26</t>
  </si>
  <si>
    <t xml:space="preserve">3.5X4X0.5</t>
  </si>
  <si>
    <t xml:space="preserve">LOCK PANEL BOARD SCREW PROTECTIVE COVER FIXTURE</t>
  </si>
  <si>
    <t xml:space="preserve">Đồ gá vặn ốc nắp bảo vệ bảng mạch panel (SP-404MK3P) - vặn ốc cố định nắp bảo vệ bảng mạch panel - PMMA</t>
  </si>
  <si>
    <t xml:space="preserve">锁PANEL板螺丝防护盖治具</t>
  </si>
  <si>
    <t xml:space="preserve">SP-404MK3PF27</t>
  </si>
  <si>
    <t xml:space="preserve">30X19.5X3.5</t>
  </si>
  <si>
    <t xml:space="preserve">SP-404MK3PF28</t>
  </si>
  <si>
    <t xml:space="preserve">10X5X0.5</t>
  </si>
  <si>
    <t xml:space="preserve">INSERT FFC CABLE AND LOCK SCREW FIXTURE FOR BOTTOM SHELL</t>
  </si>
  <si>
    <t xml:space="preserve">Đồ gá lắp dây FFC và vặn vít đế (SP-404MK3P) - lắp dây FFC và vặn ốc cố định đế - Nhựa phíp</t>
  </si>
  <si>
    <t xml:space="preserve">插FFC线及合底面壳锁螺丝治具</t>
  </si>
  <si>
    <t xml:space="preserve">SP-404MK3PF29</t>
  </si>
  <si>
    <t xml:space="preserve">37X25X10</t>
  </si>
  <si>
    <t xml:space="preserve">POSITIONING IRON PLATE AND PRESSURE FIXTURE FOR THE RIGHT ALUMINUM STRIP</t>
  </si>
  <si>
    <t xml:space="preserve">Đồ gá định vị miếng sắt và ép cho thanh nhôm phải (SP-404MK3P) - định vị miếng sắt và ép cố định trên thanh nhôm bên phải - Nhựa phíp + Sắt</t>
  </si>
  <si>
    <t xml:space="preserve">右侧铝条定位装铁片及加压治具</t>
  </si>
  <si>
    <t xml:space="preserve">SP-404MK3PF30</t>
  </si>
  <si>
    <t xml:space="preserve">36X11.5X6</t>
  </si>
  <si>
    <t xml:space="preserve">LEFT ALUMINUM STRIP POSITIONING IRON PLATE AND PRESSURE FIXTURE</t>
  </si>
  <si>
    <t xml:space="preserve">Đồ gá định vị miếng sắt và ép cho thanh nhôm trái (SP-404MK3P) - định vị miếng sắt và ép cố định trên thanh nhôm bên trái - Nhựa phíp</t>
  </si>
  <si>
    <t xml:space="preserve">左侧铝条定位装铁片及加压治具</t>
  </si>
  <si>
    <t xml:space="preserve">SP-404MK3PF31</t>
  </si>
  <si>
    <t xml:space="preserve">33X11.5X6</t>
  </si>
  <si>
    <t xml:space="preserve">HEIGHT MEASUREMENT FIXTURE FOR IRON PLATES ON THE LEFT AND RIGHT SIDES OF THE HOST</t>
  </si>
  <si>
    <t xml:space="preserve">Đồ gá đo chiều cao miếng sắt hai bên thân máy (SP-404MK3P) - đo chiều cao miếng sắt ở hai bên thân máy - PMMA</t>
  </si>
  <si>
    <t xml:space="preserve">主机左右侧铁片高度测量治具</t>
  </si>
  <si>
    <t xml:space="preserve">SP-404MK3PF32</t>
  </si>
  <si>
    <t xml:space="preserve">3.5X2.5X0.5</t>
  </si>
  <si>
    <t xml:space="preserve">INSTALL THE ALUMINUM BAR FIXTURE ON THE RIGHT SIDE OF THE HOST</t>
  </si>
  <si>
    <t xml:space="preserve">Đồ gá lắp thanh nhôm bên phải thân máy (SP-404MK3P) - lắp thanh nhôm vào bên phải thân máy - Nhựa phíp</t>
  </si>
  <si>
    <t xml:space="preserve">装主机右侧铝条治具</t>
  </si>
  <si>
    <t xml:space="preserve">SP-404MK3PF33</t>
  </si>
  <si>
    <t xml:space="preserve">34.5X15X11</t>
  </si>
  <si>
    <t xml:space="preserve">INSTALL THE ALUMINUM BAR FIXTURE ON THE LEFT SIDE OF THE HOST</t>
  </si>
  <si>
    <t xml:space="preserve">Đồ gá lắp thanh nhôm bên trái thân máy (SP-404MK3P) - lắp thanh nhôm vào bên trái thân máy - Nhựa phíp</t>
  </si>
  <si>
    <t xml:space="preserve">装主机左侧铝条治具</t>
  </si>
  <si>
    <t xml:space="preserve">SP-404MK3PF34</t>
  </si>
  <si>
    <t xml:space="preserve">INSCRIPTION STICKER EV COTTON POSITIONING FIXTURE</t>
  </si>
  <si>
    <t xml:space="preserve">Đồ gá dán bông lên nhãn tên (SP-404MK3P) - dán bông EV vào mặt sau nhãn tên (nameplate) - Nhựa phíp</t>
  </si>
  <si>
    <t xml:space="preserve">铭片贴EV棉定位治具</t>
  </si>
  <si>
    <t xml:space="preserve">SP-404MK3PF35</t>
  </si>
  <si>
    <t xml:space="preserve">22X17.5X1.5</t>
  </si>
  <si>
    <t xml:space="preserve">MINGPIAN TIE TIE TIE PIN POSITIONING FIXTURE</t>
  </si>
  <si>
    <t xml:space="preserve">Đồ gá định vị dán miếng sắt lên nhãn tên (SP-404MK3P) - định vị và dán miếng sắt vào nhãn tên - Nhựa phíp</t>
  </si>
  <si>
    <t xml:space="preserve">铭片贴铁片定位治具</t>
  </si>
  <si>
    <t xml:space="preserve">SP-404MK3PF36</t>
  </si>
  <si>
    <t xml:space="preserve">32.5X19.5X2</t>
  </si>
  <si>
    <t xml:space="preserve">IRON HEIGHT MEASURING FIXTURE</t>
  </si>
  <si>
    <t xml:space="preserve">Đồ gá đo chiều cao miếng sắt (SP-404MK3P) - đo chiều cao của miếng sắt - PMMA</t>
  </si>
  <si>
    <t xml:space="preserve">铁片高度测量治具</t>
  </si>
  <si>
    <t xml:space="preserve">SP-404MK3PF38</t>
  </si>
  <si>
    <t xml:space="preserve">4X2.5X0.5</t>
  </si>
  <si>
    <t xml:space="preserve">PANEL BOARD AND FRONT BOARD SOLDERING FIXTURE</t>
  </si>
  <si>
    <t xml:space="preserve">Đồ gá hàn bảng mạch panel và bảng mạch front (SP-404MK3P) - hàn các linh kiện trên bảng mạch panel và bảng mạch front - Nhựa phíp</t>
  </si>
  <si>
    <t xml:space="preserve">PANEL板及FRONT板执锡治具</t>
  </si>
  <si>
    <t xml:space="preserve">SP-404MK3PF39</t>
  </si>
  <si>
    <t xml:space="preserve">MAIN BOARD SOLDERING FIXTURE</t>
  </si>
  <si>
    <t xml:space="preserve">Đồ gá hàn bảng mạch chính (SP-404MK3P) - hàn các linh kiện trên bảng mạch chính - Nhựa phíp</t>
  </si>
  <si>
    <t xml:space="preserve">MAIN板执锡治具</t>
  </si>
  <si>
    <t xml:space="preserve">SP-404MK3PF40</t>
  </si>
  <si>
    <t xml:space="preserve">22X14.5X10.5</t>
  </si>
  <si>
    <t xml:space="preserve">SESOR BOARD SOLDERING FIXTURE</t>
  </si>
  <si>
    <t xml:space="preserve">Đồ gá hàn bảng mạch cảm biến (SP-404MK3P) - hàn các linh kiện trên bảng mạch cảm biến - Nhựa phíp</t>
  </si>
  <si>
    <t xml:space="preserve">SESOR板执锡治具</t>
  </si>
  <si>
    <t xml:space="preserve">SP-404MK3PF41</t>
  </si>
  <si>
    <t xml:space="preserve">17.5X14.5X8</t>
  </si>
  <si>
    <t xml:space="preserve">MOTHERBOARD EDGE FIXTURE</t>
  </si>
  <si>
    <t xml:space="preserve">Đồ gá tách cạnh bảng mạch chính (SP-404MK3P) - tách bo mạch chính ra khỏi panel - Nhựa phíp + Nhôm</t>
  </si>
  <si>
    <t xml:space="preserve">主板分板边治具</t>
  </si>
  <si>
    <t xml:space="preserve">SP-404MK3PF42</t>
  </si>
  <si>
    <t xml:space="preserve">电木板+铝</t>
  </si>
  <si>
    <t xml:space="preserve">22X15X11.5</t>
  </si>
  <si>
    <t xml:space="preserve">HORN WIRE STICKING EV COTTON FIXTURE</t>
  </si>
  <si>
    <t xml:space="preserve">Đồ gá dán bông vào dây loa (SP-404MK3P) - dán bông EV vào dây loa - Nhựa phíp</t>
  </si>
  <si>
    <t xml:space="preserve">喇叭线贴EV棉治具</t>
  </si>
  <si>
    <t xml:space="preserve">SP-404MK3PF43</t>
  </si>
  <si>
    <t xml:space="preserve">25X15X9</t>
  </si>
  <si>
    <t xml:space="preserve">FIXED BOTTOM SHELL ASSEMBLY FIXTURE</t>
  </si>
  <si>
    <t xml:space="preserve">Đồ gá cố định đế để lắp ráp (SP-404MK3) - cố định đế trong quá trình lắp ráp - Nhựa phíp</t>
  </si>
  <si>
    <t xml:space="preserve">SP-404MK3</t>
  </si>
  <si>
    <t xml:space="preserve">SP-404MK3F03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</si>
  <si>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|SP-404MK3</t>
    </r>
    <r>
      <rPr>
        <sz val="10"/>
        <color rgb="FF000000"/>
        <rFont val="宋体"/>
        <family val="0"/>
        <charset val="134"/>
      </rPr>
      <t xml:space="preserve">型</t>
    </r>
  </si>
  <si>
    <t xml:space="preserve">Y3</t>
  </si>
  <si>
    <t xml:space="preserve">31X22X4.5</t>
  </si>
  <si>
    <t xml:space="preserve">Đồ gá tách bảng mạch panel và bảng mạch front (SP-404MK3) - tách bảng mạch panel và bảng mạch front ra khỏi panel - Nhựa phíp + Nhôm</t>
  </si>
  <si>
    <t xml:space="preserve">SP-404MK3F04</t>
  </si>
  <si>
    <t xml:space="preserve">19.5X19X18</t>
  </si>
  <si>
    <t xml:space="preserve">Đồ gá vặn đai ốc VR (SP-404MK3) - vặn đai ốc cho biến trở VR - Nhựa phíp</t>
  </si>
  <si>
    <t xml:space="preserve">SP-404MK3F05</t>
  </si>
  <si>
    <t xml:space="preserve">Đồ gá gia công dây, gấp dây theo hình dạng FFC (SP-404MK3) - gia công/uốn dây FFC - Nhựa phíp</t>
  </si>
  <si>
    <t xml:space="preserve">SP-404MK3F06</t>
  </si>
  <si>
    <t xml:space="preserve">10X9X0.6</t>
  </si>
  <si>
    <t xml:space="preserve">Đồ gá vặn vít vỏ dưới và vỏ trên (SP-404MK3) - vặn ốc cố định vỏ dưới và vỏ trên - Nhựa phíp</t>
  </si>
  <si>
    <t xml:space="preserve">SP-404MK3F07</t>
  </si>
  <si>
    <t xml:space="preserve">25X15X11</t>
  </si>
  <si>
    <t xml:space="preserve">SP-404MK3F08</t>
  </si>
  <si>
    <t xml:space="preserve">Đồ gá định vị dán miếng sắt và ép mặt vỏ (SP-404MK3) - định vị, dán miếng sắt và ép vào mặt vỏ - Nhựa phíp + Sắt</t>
  </si>
  <si>
    <t xml:space="preserve">面壳贴铁片定位及加压治具</t>
  </si>
  <si>
    <t xml:space="preserve">SP-404MK3F09</t>
  </si>
  <si>
    <t xml:space="preserve">Đồ gá lắp nút, thấu kính LCD và ép (SP-404MK3) - lắp nút bấm, thấu kính LCD và ép cố định - Nhựa phíp + Sắt</t>
  </si>
  <si>
    <t xml:space="preserve">SP-404MK3F10</t>
  </si>
  <si>
    <t xml:space="preserve">35X22X7</t>
  </si>
  <si>
    <t xml:space="preserve">Đồ gá cố định mặt vỏ để lắp ráp (SP-404MK3) - cố định mặt vỏ trong quá trình lắp ráp - Nhựa phíp + Sắt</t>
  </si>
  <si>
    <t xml:space="preserve">SP-404MK3F11</t>
  </si>
  <si>
    <t xml:space="preserve">Đồ gá lắp và ép màn hình LCD (SP-404MK3) - lắp màn hình LCD và ép cố định - Nhựa phíp + Sắt</t>
  </si>
  <si>
    <t xml:space="preserve">SP-404MK3F12</t>
  </si>
  <si>
    <t xml:space="preserve">27X12X4.5</t>
  </si>
  <si>
    <t xml:space="preserve">Đồ gá lắp màn hình LCD vào bảng mạch panel (SP-404MK3) - lắp màn hình LCD vào bảng mạch panel - Nhựa phíp</t>
  </si>
  <si>
    <t xml:space="preserve">SP-404MK3F13</t>
  </si>
  <si>
    <t xml:space="preserve">Đồ gá đo chiều cao miếng sắt bảng mạch panel (SP-404MK3) - đo chiều cao miếng sắt trên bảng mạch panel - PMMA</t>
  </si>
  <si>
    <t xml:space="preserve">SP-404MK3F14</t>
  </si>
  <si>
    <t xml:space="preserve">4X3X0.5</t>
  </si>
  <si>
    <t xml:space="preserve">Đồ gá vặn ốc nắp bảo vệ bảng mạch panel (SP-404MK3) - vặn ốc cố định nắp bảo vệ bảng mạch panel - PMMA</t>
  </si>
  <si>
    <t xml:space="preserve">SP-404MK3F15</t>
  </si>
  <si>
    <t xml:space="preserve">28X18.5X3</t>
  </si>
  <si>
    <t xml:space="preserve">Đồ gá lắp dây FFC và vặn vít đế (SP-404MK3) - lắp dây FFC và vặn ốc cố định đế - Nhựa phíp</t>
  </si>
  <si>
    <t xml:space="preserve">SP-404MK3F16</t>
  </si>
  <si>
    <t xml:space="preserve">Đồ gá định vị dán miếng sắt vào nhãn tên (SP-404MK3) - định vị và dán miếng sắt vào nhãn tên - Nhựa phíp</t>
  </si>
  <si>
    <t xml:space="preserve">SP-404MK3F17</t>
  </si>
  <si>
    <t xml:space="preserve">32.5X19.5X1.5</t>
  </si>
  <si>
    <t xml:space="preserve">Đồ gá đo chiều cao miếng sắt (SP-404MK3) - đo chiều cao của miếng sắt - PMMA</t>
  </si>
  <si>
    <t xml:space="preserve">SP-404MK3F19</t>
  </si>
  <si>
    <t xml:space="preserve">Đồ gá hàn bảng mạch panel và bảng mạch front (SP-404MK3) - hàn các linh kiện trên bảng mạch panel và bảng mạch front - Nhựa phíp</t>
  </si>
  <si>
    <t xml:space="preserve">SP-404MK3F20</t>
  </si>
  <si>
    <t xml:space="preserve">33X20X10</t>
  </si>
  <si>
    <t xml:space="preserve">Đồ gá hàn bảng mạch chính (SP-404MK3) - hàn các linh kiện trên bảng mạch chính - Nhựa phíp</t>
  </si>
  <si>
    <t xml:space="preserve">SP-404MK3F21</t>
  </si>
  <si>
    <t xml:space="preserve">23X15X9</t>
  </si>
  <si>
    <t xml:space="preserve">Đồ gá tách cạnh bảng mạch chính (SP-404MK3) - tách bo mạch chính ra khỏi panel - Nhựa phíp + Nhôm</t>
  </si>
  <si>
    <t xml:space="preserve">SP-404MK3F22</t>
  </si>
  <si>
    <t xml:space="preserve">20X15X12</t>
  </si>
  <si>
    <t xml:space="preserve">BLACK TAPE LENGTH PROCESSING FIXTURE</t>
  </si>
  <si>
    <t xml:space="preserve">Đồ gá gia công chiều dài băng keo đen (SP-404MK3) - cắt/gia công chiều dài băng keo đen - Nhựa phíp</t>
  </si>
  <si>
    <t xml:space="preserve">黑胶布长度加工治具</t>
  </si>
  <si>
    <t xml:space="preserve">SP-404MK3F23</t>
  </si>
  <si>
    <t xml:space="preserve">60X20X0.5</t>
  </si>
  <si>
    <t xml:space="preserve">FCT JIG</t>
  </si>
  <si>
    <t xml:space="preserve">Đồ gá khung kiểm tra PCBA (SP-404MK3) - kiểm tra dòng điện, chức năng hiển thị của bảng mạch - Nhựa phíp + Nhôm + PMMA</t>
  </si>
  <si>
    <t xml:space="preserve">PCBA TEST USE</t>
  </si>
  <si>
    <t xml:space="preserve">PCBA测试架</t>
  </si>
  <si>
    <t xml:space="preserve">SP-404MK3P01</t>
  </si>
  <si>
    <r>
      <rPr>
        <sz val="10"/>
        <color rgb="FF000000"/>
        <rFont val="Arial"/>
        <family val="0"/>
        <charset val="134"/>
      </rPr>
      <t xml:space="preserve">0|1|PCBA</t>
    </r>
    <r>
      <rPr>
        <sz val="10"/>
        <color rgb="FF000000"/>
        <rFont val="宋体"/>
        <family val="0"/>
        <charset val="134"/>
      </rPr>
      <t xml:space="preserve">测试架用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检测</t>
    </r>
    <r>
      <rPr>
        <sz val="10"/>
        <color rgb="FF000000"/>
        <rFont val="Arial"/>
        <family val="0"/>
        <charset val="134"/>
      </rPr>
      <t xml:space="preserve">PCBA</t>
    </r>
    <r>
      <rPr>
        <sz val="10"/>
        <color rgb="FF000000"/>
        <rFont val="宋体"/>
        <family val="0"/>
        <charset val="134"/>
      </rPr>
      <t xml:space="preserve">的质量和性能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未带记录装置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|SP-404MK3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</si>
  <si>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电木板+铝+亚加历</t>
  </si>
  <si>
    <t xml:space="preserve">Y4</t>
  </si>
  <si>
    <t xml:space="preserve">57x41x26</t>
  </si>
  <si>
    <t xml:space="preserve">54X43X15</t>
  </si>
  <si>
    <t xml:space="preserve">Đồ gá khung kiểm tra PCBA (SP-404MK3P) - kiểm tra chất lượng và hiệu năng của PCBA - Nhựa phíp + Nhôm + PMMA</t>
  </si>
  <si>
    <t xml:space="preserve">SP-404MK3PP01</t>
  </si>
  <si>
    <t xml:space="preserve">Y5</t>
  </si>
  <si>
    <t xml:space="preserve">54X42X26</t>
  </si>
  <si>
    <t xml:space="preserve">PRESSURE BATTERY COMPARTMENT SLINGSHOT BEER MACHINE FIXTURE</t>
  </si>
  <si>
    <t xml:space="preserve">Đồ gá ép lò xo khoang pin (SP-404MK3) - ép lò xo (bullet) vào khoang pin - Nhựa phíp + Sắt</t>
  </si>
  <si>
    <t xml:space="preserve">压电池仓弹弓啤机治具</t>
  </si>
  <si>
    <t xml:space="preserve">SP-404MK3F01</t>
  </si>
  <si>
    <t xml:space="preserve">Y6</t>
  </si>
  <si>
    <t xml:space="preserve">90*90*90</t>
  </si>
  <si>
    <t xml:space="preserve">26X28X60</t>
  </si>
  <si>
    <t xml:space="preserve">TOP BUSINESS CARD BEER MACHINE FIXTURE FOR PRESSING BOTTOM SHELL</t>
  </si>
  <si>
    <t xml:space="preserve">Đồ gá ép nhãn tên vỏ(SP-404MK3) - ép nhãn tên (name card) vào vỏ sản phẩm - Nhựa phíp + Sắt + Nhựa</t>
  </si>
  <si>
    <t xml:space="preserve">压底壳顶部名片啤机治具</t>
  </si>
  <si>
    <t xml:space="preserve">SP-404MK3F02</t>
  </si>
  <si>
    <t xml:space="preserve">电木板+铁+塑胶</t>
  </si>
  <si>
    <t xml:space="preserve">23X30X76</t>
  </si>
  <si>
    <t xml:space="preserve">Đồ gá ép lò xo khoang pin (SP-404MK3P) - ép lò xo (bullet) vào khoang pin - Nhựa phíp + Sắt</t>
  </si>
  <si>
    <t xml:space="preserve">SP-404MK3PF04</t>
  </si>
  <si>
    <t xml:space="preserve">26X29X62</t>
  </si>
  <si>
    <t xml:space="preserve">Đồ gá ép nhãn tên vỏ sản phẩm (SP-404MK3P) - ép nhãn tên vào vỏ sản phẩm - Nhựa phíp + Sắt + Nhựa</t>
  </si>
  <si>
    <t xml:space="preserve">SP-404MK3PF05</t>
  </si>
  <si>
    <t xml:space="preserve">24X30X80</t>
  </si>
  <si>
    <t xml:space="preserve">PRESSURE ENGRAVED IRON PLATE BEER MACHINE FIXTURE</t>
  </si>
  <si>
    <t xml:space="preserve">Đồ gá ép miếng sắt nhãn tên (SP-404MK3) - ép cố định miếng sắt vào nhãn tên - Nhựa phíp + Sắt + Nhựa</t>
  </si>
  <si>
    <t xml:space="preserve">压铭片铁片啤机治具</t>
  </si>
  <si>
    <t xml:space="preserve">SP-404MK3F18</t>
  </si>
  <si>
    <t xml:space="preserve">Y10</t>
  </si>
  <si>
    <t xml:space="preserve">33X35X64</t>
  </si>
  <si>
    <t xml:space="preserve">INSTALL SENSOR BOARD ADHESIVE PARTS AND BEER MACHINE PRESSURE FIXTURE</t>
  </si>
  <si>
    <t xml:space="preserve">Đồ gá lắp bảng mạch cảm biến vào chi tiết nhựa và ép (SP-404MK3P) - lắp bảng mạch cảm biến vào chi tiết nhựa và ép cố định - Nhựa phíp + Sắt + Nhựa</t>
  </si>
  <si>
    <t xml:space="preserve">装SENSOR板入胶件及啤机加压治具</t>
  </si>
  <si>
    <t xml:space="preserve">SP-404MK3PF21</t>
  </si>
  <si>
    <t xml:space="preserve">20X30X67</t>
  </si>
  <si>
    <t xml:space="preserve">Đồ gá ép miếng sắt nhãn tên (SP-404MK3P) - ép cố định miếng sắt vào nhãn tên - Nhựa phíp + Sắt + Nhựa</t>
  </si>
  <si>
    <t xml:space="preserve">SP-404MK3PF37</t>
  </si>
  <si>
    <t xml:space="preserve">33X36X65</t>
  </si>
  <si>
    <t xml:space="preserve">ROBOT ARM</t>
  </si>
  <si>
    <t xml:space="preserve">TOOLING INJECTION</t>
  </si>
  <si>
    <t xml:space="preserve">模具机械手治具</t>
  </si>
  <si>
    <t xml:space="preserve">001-25001-01A-01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</si>
  <si>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|001-25001-01A-01</t>
    </r>
    <r>
      <rPr>
        <sz val="10"/>
        <color rgb="FF000000"/>
        <rFont val="宋体"/>
        <family val="0"/>
        <charset val="134"/>
      </rPr>
      <t xml:space="preserve">型</t>
    </r>
  </si>
  <si>
    <r>
      <rPr>
        <sz val="10"/>
        <rFont val="Arial"/>
        <family val="0"/>
        <charset val="134"/>
      </rPr>
      <t xml:space="preserve">PLASTIC</t>
    </r>
    <r>
      <rPr>
        <sz val="10"/>
        <rFont val="Noto Sans SC"/>
        <family val="2"/>
        <charset val="1"/>
      </rPr>
      <t xml:space="preserve">＋</t>
    </r>
    <r>
      <rPr>
        <sz val="10"/>
        <rFont val="Arial"/>
        <family val="0"/>
        <charset val="134"/>
      </rPr>
      <t xml:space="preserve">HARDWARE</t>
    </r>
  </si>
  <si>
    <t xml:space="preserve">2026-06</t>
  </si>
  <si>
    <t xml:space="preserve">PLC-01</t>
  </si>
  <si>
    <t xml:space="preserve">30*42*30</t>
  </si>
  <si>
    <t xml:space="preserve">29*12*11</t>
  </si>
  <si>
    <t xml:space="preserve">001-25001-03A-01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</si>
  <si>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|001-25001-03A-01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</si>
  <si>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27*13*11</t>
  </si>
  <si>
    <t xml:space="preserve">001-25001-05A-01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</si>
  <si>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|001-25001-05A-01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</si>
  <si>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20*10*12</t>
  </si>
  <si>
    <t xml:space="preserve">001-25001-06A-01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</si>
  <si>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|001-25001-06A-01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</si>
  <si>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19*9*10</t>
  </si>
  <si>
    <t xml:space="preserve">001-25002-01A-01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</si>
  <si>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|001-25002-01A-01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</si>
  <si>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29*12*12</t>
  </si>
  <si>
    <t xml:space="preserve">001-25002-02A-01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</si>
  <si>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|001-25002-02A-01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</si>
  <si>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29*15*11</t>
  </si>
  <si>
    <t xml:space="preserve">001-25002-03A-01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</si>
  <si>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|001-25002-03A-01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</si>
  <si>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24*12*10</t>
  </si>
  <si>
    <t xml:space="preserve">001-25002-05A-01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</si>
  <si>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啤塑机辅助用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|001-25002-05A-01</t>
    </r>
    <r>
      <rPr>
        <sz val="10"/>
        <color rgb="FF000000"/>
        <rFont val="宋体"/>
        <family val="0"/>
        <charset val="134"/>
      </rPr>
      <t xml:space="preserve">型</t>
    </r>
  </si>
  <si>
    <t xml:space="preserve">18*9*10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</si>
</sst>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Noto Sans SC"/>
      <family val="2"/>
      <charset val="1"/>
    </font>
    <font>
      <sz val="10"/>
      <name val="Arial"/>
      <family val="0"/>
      <charset val="1"/>
    </font>
    <font>
      <sz val="10"/>
      <color rgb="FF000000"/>
      <name val="宋体"/>
      <family val="0"/>
      <charset val="134"/>
    </font>
    <font>
      <sz val="10"/>
      <name val="Noto Sans SC"/>
      <family val="2"/>
      <charset val="1"/>
    </font>
    <font>
      <sz val="10"/>
      <name val="Arial"/>
      <family val="2"/>
    </font>
    <font>
      <sz val="9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3D5AFE"/>
        <bgColor rgb="FF0066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3" xfId="21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D5AFE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5AF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jpe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2.png"/><Relationship Id="rId15" Type="http://schemas.openxmlformats.org/officeDocument/2006/relationships/image" Target="../media/image14.pn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png"/><Relationship Id="rId19" Type="http://schemas.openxmlformats.org/officeDocument/2006/relationships/image" Target="../media/image18.jpeg"/><Relationship Id="rId20" Type="http://schemas.openxmlformats.org/officeDocument/2006/relationships/image" Target="../media/image19.pn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png"/><Relationship Id="rId25" Type="http://schemas.openxmlformats.org/officeDocument/2006/relationships/image" Target="../media/image24.jpeg"/><Relationship Id="rId26" Type="http://schemas.openxmlformats.org/officeDocument/2006/relationships/image" Target="../media/image25.png"/><Relationship Id="rId27" Type="http://schemas.openxmlformats.org/officeDocument/2006/relationships/image" Target="../media/image26.jpeg"/><Relationship Id="rId28" Type="http://schemas.openxmlformats.org/officeDocument/2006/relationships/image" Target="../media/image27.png"/><Relationship Id="rId29" Type="http://schemas.openxmlformats.org/officeDocument/2006/relationships/image" Target="../media/image28.jpeg"/><Relationship Id="rId30" Type="http://schemas.openxmlformats.org/officeDocument/2006/relationships/image" Target="../media/image29.png"/><Relationship Id="rId31" Type="http://schemas.openxmlformats.org/officeDocument/2006/relationships/image" Target="../media/image30.png"/><Relationship Id="rId32" Type="http://schemas.openxmlformats.org/officeDocument/2006/relationships/image" Target="../media/image31.jpeg"/><Relationship Id="rId33" Type="http://schemas.openxmlformats.org/officeDocument/2006/relationships/image" Target="../media/image32.jpe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jpeg"/><Relationship Id="rId37" Type="http://schemas.openxmlformats.org/officeDocument/2006/relationships/image" Target="../media/image36.jpeg"/><Relationship Id="rId38" Type="http://schemas.openxmlformats.org/officeDocument/2006/relationships/image" Target="../media/image37.png"/><Relationship Id="rId39" Type="http://schemas.openxmlformats.org/officeDocument/2006/relationships/image" Target="../media/image38.jpeg"/><Relationship Id="rId40" Type="http://schemas.openxmlformats.org/officeDocument/2006/relationships/image" Target="../media/image39.png"/><Relationship Id="rId41" Type="http://schemas.openxmlformats.org/officeDocument/2006/relationships/image" Target="../media/image40.jpeg"/><Relationship Id="rId42" Type="http://schemas.openxmlformats.org/officeDocument/2006/relationships/image" Target="../media/image41.png"/><Relationship Id="rId43" Type="http://schemas.openxmlformats.org/officeDocument/2006/relationships/image" Target="../media/image42.jpeg"/><Relationship Id="rId44" Type="http://schemas.openxmlformats.org/officeDocument/2006/relationships/image" Target="../media/image43.png"/><Relationship Id="rId45" Type="http://schemas.openxmlformats.org/officeDocument/2006/relationships/image" Target="../media/image44.jpeg"/><Relationship Id="rId46" Type="http://schemas.openxmlformats.org/officeDocument/2006/relationships/image" Target="../media/image45.png"/><Relationship Id="rId47" Type="http://schemas.openxmlformats.org/officeDocument/2006/relationships/image" Target="../media/image46.jpeg"/><Relationship Id="rId48" Type="http://schemas.openxmlformats.org/officeDocument/2006/relationships/image" Target="../media/image47.png"/><Relationship Id="rId49" Type="http://schemas.openxmlformats.org/officeDocument/2006/relationships/image" Target="../media/image48.jpeg"/><Relationship Id="rId50" Type="http://schemas.openxmlformats.org/officeDocument/2006/relationships/image" Target="../media/image49.png"/><Relationship Id="rId51" Type="http://schemas.openxmlformats.org/officeDocument/2006/relationships/image" Target="../media/image50.jpeg"/><Relationship Id="rId52" Type="http://schemas.openxmlformats.org/officeDocument/2006/relationships/image" Target="../media/image51.png"/><Relationship Id="rId53" Type="http://schemas.openxmlformats.org/officeDocument/2006/relationships/image" Target="../media/image52.jpeg"/><Relationship Id="rId54" Type="http://schemas.openxmlformats.org/officeDocument/2006/relationships/image" Target="../media/image53.png"/><Relationship Id="rId55" Type="http://schemas.openxmlformats.org/officeDocument/2006/relationships/image" Target="../media/image54.jpeg"/><Relationship Id="rId56" Type="http://schemas.openxmlformats.org/officeDocument/2006/relationships/image" Target="../media/image55.png"/><Relationship Id="rId57" Type="http://schemas.openxmlformats.org/officeDocument/2006/relationships/image" Target="../media/image56.jpeg"/><Relationship Id="rId58" Type="http://schemas.openxmlformats.org/officeDocument/2006/relationships/image" Target="../media/image57.png"/><Relationship Id="rId59" Type="http://schemas.openxmlformats.org/officeDocument/2006/relationships/image" Target="../media/image58.jpeg"/><Relationship Id="rId60" Type="http://schemas.openxmlformats.org/officeDocument/2006/relationships/image" Target="../media/image59.png"/><Relationship Id="rId61" Type="http://schemas.openxmlformats.org/officeDocument/2006/relationships/image" Target="../media/image60.jpeg"/><Relationship Id="rId62" Type="http://schemas.openxmlformats.org/officeDocument/2006/relationships/image" Target="../media/image61.png"/><Relationship Id="rId63" Type="http://schemas.openxmlformats.org/officeDocument/2006/relationships/image" Target="../media/image62.jpeg"/><Relationship Id="rId64" Type="http://schemas.openxmlformats.org/officeDocument/2006/relationships/image" Target="../media/image63.png"/><Relationship Id="rId65" Type="http://schemas.openxmlformats.org/officeDocument/2006/relationships/image" Target="../media/image64.jpeg"/><Relationship Id="rId66" Type="http://schemas.openxmlformats.org/officeDocument/2006/relationships/image" Target="../media/image65.png"/><Relationship Id="rId67" Type="http://schemas.openxmlformats.org/officeDocument/2006/relationships/image" Target="../media/image66.jpeg"/><Relationship Id="rId68" Type="http://schemas.openxmlformats.org/officeDocument/2006/relationships/image" Target="../media/image67.png"/><Relationship Id="rId69" Type="http://schemas.openxmlformats.org/officeDocument/2006/relationships/image" Target="../media/image68.jpeg"/><Relationship Id="rId70" Type="http://schemas.openxmlformats.org/officeDocument/2006/relationships/image" Target="../media/image69.png"/><Relationship Id="rId71" Type="http://schemas.openxmlformats.org/officeDocument/2006/relationships/image" Target="../media/image70.jpeg"/><Relationship Id="rId72" Type="http://schemas.openxmlformats.org/officeDocument/2006/relationships/image" Target="../media/image71.png"/><Relationship Id="rId73" Type="http://schemas.openxmlformats.org/officeDocument/2006/relationships/image" Target="../media/image72.jpeg"/><Relationship Id="rId74" Type="http://schemas.openxmlformats.org/officeDocument/2006/relationships/image" Target="../media/image73.png"/><Relationship Id="rId75" Type="http://schemas.openxmlformats.org/officeDocument/2006/relationships/image" Target="../media/image74.jpeg"/><Relationship Id="rId76" Type="http://schemas.openxmlformats.org/officeDocument/2006/relationships/image" Target="../media/image75.png"/><Relationship Id="rId77" Type="http://schemas.openxmlformats.org/officeDocument/2006/relationships/image" Target="../media/image76.jpeg"/><Relationship Id="rId78" Type="http://schemas.openxmlformats.org/officeDocument/2006/relationships/image" Target="../media/image77.png"/><Relationship Id="rId79" Type="http://schemas.openxmlformats.org/officeDocument/2006/relationships/image" Target="../media/image78.jpeg"/><Relationship Id="rId80" Type="http://schemas.openxmlformats.org/officeDocument/2006/relationships/image" Target="../media/image79.png"/><Relationship Id="rId81" Type="http://schemas.openxmlformats.org/officeDocument/2006/relationships/image" Target="../media/image80.jpeg"/><Relationship Id="rId82" Type="http://schemas.openxmlformats.org/officeDocument/2006/relationships/image" Target="../media/image81.png"/><Relationship Id="rId83" Type="http://schemas.openxmlformats.org/officeDocument/2006/relationships/image" Target="../media/image82.jpeg"/><Relationship Id="rId84" Type="http://schemas.openxmlformats.org/officeDocument/2006/relationships/image" Target="../media/image83.png"/><Relationship Id="rId85" Type="http://schemas.openxmlformats.org/officeDocument/2006/relationships/image" Target="../media/image84.jpeg"/><Relationship Id="rId86" Type="http://schemas.openxmlformats.org/officeDocument/2006/relationships/image" Target="../media/image85.png"/><Relationship Id="rId87" Type="http://schemas.openxmlformats.org/officeDocument/2006/relationships/image" Target="../media/image86.jpeg"/><Relationship Id="rId88" Type="http://schemas.openxmlformats.org/officeDocument/2006/relationships/image" Target="../media/image87.jpeg"/><Relationship Id="rId89" Type="http://schemas.openxmlformats.org/officeDocument/2006/relationships/image" Target="../media/image88.png"/><Relationship Id="rId90" Type="http://schemas.openxmlformats.org/officeDocument/2006/relationships/image" Target="../media/image89.jpeg"/><Relationship Id="rId91" Type="http://schemas.openxmlformats.org/officeDocument/2006/relationships/image" Target="../media/image90.png"/><Relationship Id="rId92" Type="http://schemas.openxmlformats.org/officeDocument/2006/relationships/image" Target="../media/image91.jpeg"/><Relationship Id="rId93" Type="http://schemas.openxmlformats.org/officeDocument/2006/relationships/image" Target="../media/image92.png"/><Relationship Id="rId94" Type="http://schemas.openxmlformats.org/officeDocument/2006/relationships/image" Target="../media/image93.jpeg"/><Relationship Id="rId95" Type="http://schemas.openxmlformats.org/officeDocument/2006/relationships/image" Target="../media/image94.png"/><Relationship Id="rId96" Type="http://schemas.openxmlformats.org/officeDocument/2006/relationships/image" Target="../media/image95.jpeg"/><Relationship Id="rId97" Type="http://schemas.openxmlformats.org/officeDocument/2006/relationships/image" Target="../media/image96.png"/><Relationship Id="rId98" Type="http://schemas.openxmlformats.org/officeDocument/2006/relationships/image" Target="../media/image97.jpeg"/><Relationship Id="rId99" Type="http://schemas.openxmlformats.org/officeDocument/2006/relationships/image" Target="../media/image98.png"/><Relationship Id="rId100" Type="http://schemas.openxmlformats.org/officeDocument/2006/relationships/image" Target="../media/image99.jpeg"/><Relationship Id="rId101" Type="http://schemas.openxmlformats.org/officeDocument/2006/relationships/image" Target="../media/image100.png"/><Relationship Id="rId102" Type="http://schemas.openxmlformats.org/officeDocument/2006/relationships/image" Target="../media/image101.jpeg"/><Relationship Id="rId103" Type="http://schemas.openxmlformats.org/officeDocument/2006/relationships/image" Target="../media/image102.png"/><Relationship Id="rId104" Type="http://schemas.openxmlformats.org/officeDocument/2006/relationships/image" Target="../media/image103.jpeg"/><Relationship Id="rId105" Type="http://schemas.openxmlformats.org/officeDocument/2006/relationships/image" Target="../media/image104.jpeg"/><Relationship Id="rId106" Type="http://schemas.openxmlformats.org/officeDocument/2006/relationships/image" Target="../media/image105.png"/><Relationship Id="rId107" Type="http://schemas.openxmlformats.org/officeDocument/2006/relationships/image" Target="../media/image106.jpeg"/><Relationship Id="rId108" Type="http://schemas.openxmlformats.org/officeDocument/2006/relationships/image" Target="../media/image107.png"/><Relationship Id="rId109" Type="http://schemas.openxmlformats.org/officeDocument/2006/relationships/image" Target="../media/image108.jpeg"/><Relationship Id="rId110" Type="http://schemas.openxmlformats.org/officeDocument/2006/relationships/image" Target="../media/image109.png"/><Relationship Id="rId111" Type="http://schemas.openxmlformats.org/officeDocument/2006/relationships/image" Target="../media/image110.jpeg"/><Relationship Id="rId112" Type="http://schemas.openxmlformats.org/officeDocument/2006/relationships/image" Target="../media/image111.png"/><Relationship Id="rId113" Type="http://schemas.openxmlformats.org/officeDocument/2006/relationships/image" Target="../media/image112.jpeg"/><Relationship Id="rId114" Type="http://schemas.openxmlformats.org/officeDocument/2006/relationships/image" Target="../media/image113.png"/><Relationship Id="rId115" Type="http://schemas.openxmlformats.org/officeDocument/2006/relationships/image" Target="../media/image114.jpeg"/><Relationship Id="rId116" Type="http://schemas.openxmlformats.org/officeDocument/2006/relationships/image" Target="../media/image115.png"/><Relationship Id="rId117" Type="http://schemas.openxmlformats.org/officeDocument/2006/relationships/image" Target="../media/image116.jpeg"/><Relationship Id="rId118" Type="http://schemas.openxmlformats.org/officeDocument/2006/relationships/image" Target="../media/image117.png"/><Relationship Id="rId119" Type="http://schemas.openxmlformats.org/officeDocument/2006/relationships/image" Target="../media/image118.jpeg"/><Relationship Id="rId120" Type="http://schemas.openxmlformats.org/officeDocument/2006/relationships/image" Target="../media/image119.png"/><Relationship Id="rId121" Type="http://schemas.openxmlformats.org/officeDocument/2006/relationships/image" Target="../media/image120.jpeg"/><Relationship Id="rId122" Type="http://schemas.openxmlformats.org/officeDocument/2006/relationships/image" Target="../media/image121.png"/><Relationship Id="rId123" Type="http://schemas.openxmlformats.org/officeDocument/2006/relationships/image" Target="../media/image122.jpeg"/><Relationship Id="rId124" Type="http://schemas.openxmlformats.org/officeDocument/2006/relationships/image" Target="../media/image123.png"/><Relationship Id="rId125" Type="http://schemas.openxmlformats.org/officeDocument/2006/relationships/image" Target="../media/image124.jpeg"/><Relationship Id="rId126" Type="http://schemas.openxmlformats.org/officeDocument/2006/relationships/image" Target="../media/image125.png"/><Relationship Id="rId127" Type="http://schemas.openxmlformats.org/officeDocument/2006/relationships/image" Target="../media/image126.jpeg"/><Relationship Id="rId128" Type="http://schemas.openxmlformats.org/officeDocument/2006/relationships/image" Target="../media/image127.png"/><Relationship Id="rId129" Type="http://schemas.openxmlformats.org/officeDocument/2006/relationships/image" Target="../media/image128.jpeg"/><Relationship Id="rId130" Type="http://schemas.openxmlformats.org/officeDocument/2006/relationships/image" Target="../media/image129.png"/><Relationship Id="rId131" Type="http://schemas.openxmlformats.org/officeDocument/2006/relationships/image" Target="../media/image130.jpeg"/><Relationship Id="rId132" Type="http://schemas.openxmlformats.org/officeDocument/2006/relationships/image" Target="../media/image131.png"/><Relationship Id="rId133" Type="http://schemas.openxmlformats.org/officeDocument/2006/relationships/image" Target="../media/image132.png"/><Relationship Id="rId134" Type="http://schemas.openxmlformats.org/officeDocument/2006/relationships/image" Target="../media/image133.jpeg"/><Relationship Id="rId135" Type="http://schemas.openxmlformats.org/officeDocument/2006/relationships/image" Target="../media/image134.jpeg"/><Relationship Id="rId136" Type="http://schemas.openxmlformats.org/officeDocument/2006/relationships/image" Target="../media/image135.png"/><Relationship Id="rId137" Type="http://schemas.openxmlformats.org/officeDocument/2006/relationships/image" Target="../media/image136.jpeg"/><Relationship Id="rId138" Type="http://schemas.openxmlformats.org/officeDocument/2006/relationships/image" Target="../media/image137.png"/><Relationship Id="rId139" Type="http://schemas.openxmlformats.org/officeDocument/2006/relationships/image" Target="../media/image138.png"/><Relationship Id="rId140" Type="http://schemas.openxmlformats.org/officeDocument/2006/relationships/image" Target="../media/image139.jpeg"/><Relationship Id="rId141" Type="http://schemas.openxmlformats.org/officeDocument/2006/relationships/image" Target="../media/image140.jpeg"/><Relationship Id="rId142" Type="http://schemas.openxmlformats.org/officeDocument/2006/relationships/image" Target="../media/image141.png"/><Relationship Id="rId143" Type="http://schemas.openxmlformats.org/officeDocument/2006/relationships/image" Target="../media/image142.jpeg"/><Relationship Id="rId144" Type="http://schemas.openxmlformats.org/officeDocument/2006/relationships/image" Target="../media/image143.png"/><Relationship Id="rId145" Type="http://schemas.openxmlformats.org/officeDocument/2006/relationships/image" Target="../media/image144.png"/><Relationship Id="rId146" Type="http://schemas.openxmlformats.org/officeDocument/2006/relationships/image" Target="../media/image145.jpeg"/><Relationship Id="rId147" Type="http://schemas.openxmlformats.org/officeDocument/2006/relationships/image" Target="../media/image146.png"/><Relationship Id="rId148" Type="http://schemas.openxmlformats.org/officeDocument/2006/relationships/image" Target="../media/image147.jpeg"/><Relationship Id="rId149" Type="http://schemas.openxmlformats.org/officeDocument/2006/relationships/image" Target="../media/image148.png"/><Relationship Id="rId150" Type="http://schemas.openxmlformats.org/officeDocument/2006/relationships/image" Target="../media/image149.png"/><Relationship Id="rId151" Type="http://schemas.openxmlformats.org/officeDocument/2006/relationships/image" Target="../media/image150.png"/><Relationship Id="rId152" Type="http://schemas.openxmlformats.org/officeDocument/2006/relationships/image" Target="../media/image151.png"/><Relationship Id="rId153" Type="http://schemas.openxmlformats.org/officeDocument/2006/relationships/image" Target="../media/image152.jpeg"/><Relationship Id="rId154" Type="http://schemas.openxmlformats.org/officeDocument/2006/relationships/image" Target="../media/image153.png"/><Relationship Id="rId155" Type="http://schemas.openxmlformats.org/officeDocument/2006/relationships/image" Target="../media/image154.jpeg"/><Relationship Id="rId156" Type="http://schemas.openxmlformats.org/officeDocument/2006/relationships/image" Target="../media/image155.png"/><Relationship Id="rId157" Type="http://schemas.openxmlformats.org/officeDocument/2006/relationships/image" Target="../media/image156.jpeg"/><Relationship Id="rId158" Type="http://schemas.openxmlformats.org/officeDocument/2006/relationships/image" Target="../media/image157.png"/><Relationship Id="rId159" Type="http://schemas.openxmlformats.org/officeDocument/2006/relationships/image" Target="../media/image158.jpeg"/><Relationship Id="rId160" Type="http://schemas.openxmlformats.org/officeDocument/2006/relationships/image" Target="../media/image159.png"/><Relationship Id="rId161" Type="http://schemas.openxmlformats.org/officeDocument/2006/relationships/image" Target="../media/image160.png"/><Relationship Id="rId162" Type="http://schemas.openxmlformats.org/officeDocument/2006/relationships/image" Target="../media/image161.png"/><Relationship Id="rId163" Type="http://schemas.openxmlformats.org/officeDocument/2006/relationships/image" Target="../media/image162.png"/><Relationship Id="rId164" Type="http://schemas.openxmlformats.org/officeDocument/2006/relationships/image" Target="../media/image163.png"/><Relationship Id="rId165" Type="http://schemas.openxmlformats.org/officeDocument/2006/relationships/image" Target="../media/image164.png"/><Relationship Id="rId166" Type="http://schemas.openxmlformats.org/officeDocument/2006/relationships/image" Target="../media/image165.png"/><Relationship Id="rId167" Type="http://schemas.openxmlformats.org/officeDocument/2006/relationships/image" Target="../media/image166.png"/><Relationship Id="rId168" Type="http://schemas.openxmlformats.org/officeDocument/2006/relationships/image" Target="../media/image167.png"/><Relationship Id="rId169" Type="http://schemas.openxmlformats.org/officeDocument/2006/relationships/image" Target="../media/image168.png"/><Relationship Id="rId170" Type="http://schemas.openxmlformats.org/officeDocument/2006/relationships/image" Target="../media/image169.png"/><Relationship Id="rId171" Type="http://schemas.openxmlformats.org/officeDocument/2006/relationships/image" Target="../media/image170.png"/><Relationship Id="rId172" Type="http://schemas.openxmlformats.org/officeDocument/2006/relationships/image" Target="../media/image171.png"/><Relationship Id="rId173" Type="http://schemas.openxmlformats.org/officeDocument/2006/relationships/image" Target="../media/image172.png"/><Relationship Id="rId174" Type="http://schemas.openxmlformats.org/officeDocument/2006/relationships/image" Target="../media/image173.png"/><Relationship Id="rId175" Type="http://schemas.openxmlformats.org/officeDocument/2006/relationships/image" Target="../media/image174.png"/><Relationship Id="rId176" Type="http://schemas.openxmlformats.org/officeDocument/2006/relationships/image" Target="../media/image175.png"/><Relationship Id="rId177" Type="http://schemas.openxmlformats.org/officeDocument/2006/relationships/image" Target="../media/image176.png"/><Relationship Id="rId178" Type="http://schemas.openxmlformats.org/officeDocument/2006/relationships/image" Target="../media/image17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1006560</xdr:colOff>
      <xdr:row>1</xdr:row>
      <xdr:rowOff>503280</xdr:rowOff>
    </xdr:to>
    <xdr:pic>
      <xdr:nvPicPr>
        <xdr:cNvPr id="0" name="图片 23" descr=""/>
        <xdr:cNvPicPr/>
      </xdr:nvPicPr>
      <xdr:blipFill>
        <a:blip r:embed="rId1"/>
        <a:stretch/>
      </xdr:blipFill>
      <xdr:spPr>
        <a:xfrm>
          <a:off x="30333240" y="581040"/>
          <a:ext cx="1006560" cy="503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6</xdr:row>
      <xdr:rowOff>720</xdr:rowOff>
    </xdr:from>
    <xdr:to>
      <xdr:col>19</xdr:col>
      <xdr:colOff>711720</xdr:colOff>
      <xdr:row>7</xdr:row>
      <xdr:rowOff>360</xdr:rowOff>
    </xdr:to>
    <xdr:pic>
      <xdr:nvPicPr>
        <xdr:cNvPr id="1" name="图片 35" descr="bc984ffa27a91d2ab7c5fc36047ad5a9"/>
        <xdr:cNvPicPr/>
      </xdr:nvPicPr>
      <xdr:blipFill>
        <a:blip r:embed="rId2"/>
        <a:stretch/>
      </xdr:blipFill>
      <xdr:spPr>
        <a:xfrm rot="16200000">
          <a:off x="30422520" y="3159360"/>
          <a:ext cx="533160" cy="71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888840</xdr:colOff>
      <xdr:row>6</xdr:row>
      <xdr:rowOff>533160</xdr:rowOff>
    </xdr:to>
    <xdr:pic>
      <xdr:nvPicPr>
        <xdr:cNvPr id="2" name="图片 36" descr="65c6850c0e744a68a0e9ab382bf84887"/>
        <xdr:cNvPicPr/>
      </xdr:nvPicPr>
      <xdr:blipFill>
        <a:blip r:embed="rId3"/>
        <a:stretch/>
      </xdr:blipFill>
      <xdr:spPr>
        <a:xfrm>
          <a:off x="31340520" y="3247920"/>
          <a:ext cx="888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</xdr:row>
      <xdr:rowOff>720</xdr:rowOff>
    </xdr:from>
    <xdr:to>
      <xdr:col>19</xdr:col>
      <xdr:colOff>711720</xdr:colOff>
      <xdr:row>8</xdr:row>
      <xdr:rowOff>360</xdr:rowOff>
    </xdr:to>
    <xdr:pic>
      <xdr:nvPicPr>
        <xdr:cNvPr id="3" name="图片 37" descr="4123085b0e9d6ed2273dcde9ed7e8a0b"/>
        <xdr:cNvPicPr/>
      </xdr:nvPicPr>
      <xdr:blipFill>
        <a:blip r:embed="rId4"/>
        <a:stretch/>
      </xdr:blipFill>
      <xdr:spPr>
        <a:xfrm rot="16200000">
          <a:off x="30422520" y="3692880"/>
          <a:ext cx="533160" cy="71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887760</xdr:colOff>
      <xdr:row>7</xdr:row>
      <xdr:rowOff>533160</xdr:rowOff>
    </xdr:to>
    <xdr:pic>
      <xdr:nvPicPr>
        <xdr:cNvPr id="4" name="图片 38" descr="77b6a71afc3f462fa4f1f490f94185a2"/>
        <xdr:cNvPicPr/>
      </xdr:nvPicPr>
      <xdr:blipFill>
        <a:blip r:embed="rId5"/>
        <a:stretch/>
      </xdr:blipFill>
      <xdr:spPr>
        <a:xfrm>
          <a:off x="31340520" y="3781440"/>
          <a:ext cx="887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</xdr:row>
      <xdr:rowOff>720</xdr:rowOff>
    </xdr:from>
    <xdr:to>
      <xdr:col>19</xdr:col>
      <xdr:colOff>711720</xdr:colOff>
      <xdr:row>8</xdr:row>
      <xdr:rowOff>533520</xdr:rowOff>
    </xdr:to>
    <xdr:pic>
      <xdr:nvPicPr>
        <xdr:cNvPr id="5" name="图片 39" descr="43e33e5a466ce9a8f75f19f88962b2ac"/>
        <xdr:cNvPicPr/>
      </xdr:nvPicPr>
      <xdr:blipFill>
        <a:blip r:embed="rId6"/>
        <a:stretch/>
      </xdr:blipFill>
      <xdr:spPr>
        <a:xfrm rot="16200000">
          <a:off x="30422520" y="4226040"/>
          <a:ext cx="532800" cy="71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840240</xdr:colOff>
      <xdr:row>8</xdr:row>
      <xdr:rowOff>532800</xdr:rowOff>
    </xdr:to>
    <xdr:pic>
      <xdr:nvPicPr>
        <xdr:cNvPr id="6" name="图片 40" descr="6b9f6969657440c9a369393051391d34"/>
        <xdr:cNvPicPr/>
      </xdr:nvPicPr>
      <xdr:blipFill>
        <a:blip r:embed="rId7"/>
        <a:stretch/>
      </xdr:blipFill>
      <xdr:spPr>
        <a:xfrm>
          <a:off x="31340520" y="4314960"/>
          <a:ext cx="84024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401760</xdr:colOff>
      <xdr:row>9</xdr:row>
      <xdr:rowOff>533160</xdr:rowOff>
    </xdr:to>
    <xdr:pic>
      <xdr:nvPicPr>
        <xdr:cNvPr id="7" name="图片 1" descr="storage rack"/>
        <xdr:cNvPicPr/>
      </xdr:nvPicPr>
      <xdr:blipFill>
        <a:blip r:embed="rId8"/>
        <a:srcRect l="3950" t="5753" r="-3950" b="13364"/>
        <a:stretch/>
      </xdr:blipFill>
      <xdr:spPr>
        <a:xfrm>
          <a:off x="30333240" y="4848120"/>
          <a:ext cx="401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738360</xdr:colOff>
      <xdr:row>9</xdr:row>
      <xdr:rowOff>533160</xdr:rowOff>
    </xdr:to>
    <xdr:pic>
      <xdr:nvPicPr>
        <xdr:cNvPr id="8" name="图片 2" descr=""/>
        <xdr:cNvPicPr/>
      </xdr:nvPicPr>
      <xdr:blipFill>
        <a:blip r:embed="rId9"/>
        <a:stretch/>
      </xdr:blipFill>
      <xdr:spPr>
        <a:xfrm>
          <a:off x="31340520" y="4848120"/>
          <a:ext cx="7383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10</xdr:row>
      <xdr:rowOff>0</xdr:rowOff>
    </xdr:from>
    <xdr:to>
      <xdr:col>19</xdr:col>
      <xdr:colOff>964800</xdr:colOff>
      <xdr:row>10</xdr:row>
      <xdr:rowOff>533160</xdr:rowOff>
    </xdr:to>
    <xdr:pic>
      <xdr:nvPicPr>
        <xdr:cNvPr id="9" name="图片 3" descr=""/>
        <xdr:cNvPicPr/>
      </xdr:nvPicPr>
      <xdr:blipFill>
        <a:blip r:embed="rId10"/>
        <a:stretch/>
      </xdr:blipFill>
      <xdr:spPr>
        <a:xfrm>
          <a:off x="30333240" y="5381640"/>
          <a:ext cx="9648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10</xdr:row>
      <xdr:rowOff>0</xdr:rowOff>
    </xdr:from>
    <xdr:to>
      <xdr:col>20</xdr:col>
      <xdr:colOff>1331640</xdr:colOff>
      <xdr:row>10</xdr:row>
      <xdr:rowOff>533160</xdr:rowOff>
    </xdr:to>
    <xdr:pic>
      <xdr:nvPicPr>
        <xdr:cNvPr id="10" name="图片 4" descr=""/>
        <xdr:cNvPicPr/>
      </xdr:nvPicPr>
      <xdr:blipFill>
        <a:blip r:embed="rId11"/>
        <a:stretch/>
      </xdr:blipFill>
      <xdr:spPr>
        <a:xfrm>
          <a:off x="31340520" y="5381640"/>
          <a:ext cx="13316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11</xdr:row>
      <xdr:rowOff>0</xdr:rowOff>
    </xdr:from>
    <xdr:to>
      <xdr:col>19</xdr:col>
      <xdr:colOff>972000</xdr:colOff>
      <xdr:row>11</xdr:row>
      <xdr:rowOff>532800</xdr:rowOff>
    </xdr:to>
    <xdr:pic>
      <xdr:nvPicPr>
        <xdr:cNvPr id="11" name="图片 5" descr=""/>
        <xdr:cNvPicPr/>
      </xdr:nvPicPr>
      <xdr:blipFill>
        <a:blip r:embed="rId12"/>
        <a:stretch/>
      </xdr:blipFill>
      <xdr:spPr>
        <a:xfrm>
          <a:off x="30333240" y="5915160"/>
          <a:ext cx="97200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11</xdr:row>
      <xdr:rowOff>0</xdr:rowOff>
    </xdr:from>
    <xdr:to>
      <xdr:col>20</xdr:col>
      <xdr:colOff>1253160</xdr:colOff>
      <xdr:row>11</xdr:row>
      <xdr:rowOff>532800</xdr:rowOff>
    </xdr:to>
    <xdr:pic>
      <xdr:nvPicPr>
        <xdr:cNvPr id="12" name="图片 6" descr=""/>
        <xdr:cNvPicPr/>
      </xdr:nvPicPr>
      <xdr:blipFill>
        <a:blip r:embed="rId13"/>
        <a:stretch/>
      </xdr:blipFill>
      <xdr:spPr>
        <a:xfrm>
          <a:off x="31340520" y="5915160"/>
          <a:ext cx="125316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12</xdr:row>
      <xdr:rowOff>0</xdr:rowOff>
    </xdr:from>
    <xdr:to>
      <xdr:col>19</xdr:col>
      <xdr:colOff>982080</xdr:colOff>
      <xdr:row>12</xdr:row>
      <xdr:rowOff>533160</xdr:rowOff>
    </xdr:to>
    <xdr:pic>
      <xdr:nvPicPr>
        <xdr:cNvPr id="13" name="图片 7" descr=""/>
        <xdr:cNvPicPr/>
      </xdr:nvPicPr>
      <xdr:blipFill>
        <a:blip r:embed="rId14"/>
        <a:stretch/>
      </xdr:blipFill>
      <xdr:spPr>
        <a:xfrm>
          <a:off x="30333240" y="6448320"/>
          <a:ext cx="9820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12</xdr:row>
      <xdr:rowOff>0</xdr:rowOff>
    </xdr:from>
    <xdr:to>
      <xdr:col>20</xdr:col>
      <xdr:colOff>1635480</xdr:colOff>
      <xdr:row>12</xdr:row>
      <xdr:rowOff>533160</xdr:rowOff>
    </xdr:to>
    <xdr:pic>
      <xdr:nvPicPr>
        <xdr:cNvPr id="14" name="图片 8" descr=""/>
        <xdr:cNvPicPr/>
      </xdr:nvPicPr>
      <xdr:blipFill>
        <a:blip r:embed="rId15"/>
        <a:stretch/>
      </xdr:blipFill>
      <xdr:spPr>
        <a:xfrm>
          <a:off x="31340520" y="6448320"/>
          <a:ext cx="16354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277920</xdr:colOff>
      <xdr:row>13</xdr:row>
      <xdr:rowOff>533160</xdr:rowOff>
    </xdr:to>
    <xdr:pic>
      <xdr:nvPicPr>
        <xdr:cNvPr id="15" name="图片 9" descr="20260612_135036"/>
        <xdr:cNvPicPr/>
      </xdr:nvPicPr>
      <xdr:blipFill>
        <a:blip r:embed="rId16"/>
        <a:stretch/>
      </xdr:blipFill>
      <xdr:spPr>
        <a:xfrm>
          <a:off x="30333240" y="6981840"/>
          <a:ext cx="277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609840</xdr:colOff>
      <xdr:row>14</xdr:row>
      <xdr:rowOff>532800</xdr:rowOff>
    </xdr:to>
    <xdr:pic>
      <xdr:nvPicPr>
        <xdr:cNvPr id="16" name="图片 10" descr="IMG_20260626_085508.jpg"/>
        <xdr:cNvPicPr/>
      </xdr:nvPicPr>
      <xdr:blipFill>
        <a:blip r:embed="rId17"/>
        <a:stretch/>
      </xdr:blipFill>
      <xdr:spPr>
        <a:xfrm>
          <a:off x="30333240" y="7515360"/>
          <a:ext cx="60984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943920</xdr:colOff>
      <xdr:row>14</xdr:row>
      <xdr:rowOff>532800</xdr:rowOff>
    </xdr:to>
    <xdr:pic>
      <xdr:nvPicPr>
        <xdr:cNvPr id="17" name="图片 11" descr=""/>
        <xdr:cNvPicPr/>
      </xdr:nvPicPr>
      <xdr:blipFill>
        <a:blip r:embed="rId18"/>
        <a:stretch/>
      </xdr:blipFill>
      <xdr:spPr>
        <a:xfrm>
          <a:off x="31340520" y="7515360"/>
          <a:ext cx="94392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645840</xdr:colOff>
      <xdr:row>15</xdr:row>
      <xdr:rowOff>533160</xdr:rowOff>
    </xdr:to>
    <xdr:pic>
      <xdr:nvPicPr>
        <xdr:cNvPr id="18" name="图片 12" descr="IMG_20260626_090114.jpg"/>
        <xdr:cNvPicPr/>
      </xdr:nvPicPr>
      <xdr:blipFill>
        <a:blip r:embed="rId19"/>
        <a:stretch/>
      </xdr:blipFill>
      <xdr:spPr>
        <a:xfrm>
          <a:off x="30333240" y="8048520"/>
          <a:ext cx="645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950400</xdr:colOff>
      <xdr:row>15</xdr:row>
      <xdr:rowOff>533160</xdr:rowOff>
    </xdr:to>
    <xdr:pic>
      <xdr:nvPicPr>
        <xdr:cNvPr id="19" name="图片 13" descr=""/>
        <xdr:cNvPicPr/>
      </xdr:nvPicPr>
      <xdr:blipFill>
        <a:blip r:embed="rId20"/>
        <a:stretch/>
      </xdr:blipFill>
      <xdr:spPr>
        <a:xfrm>
          <a:off x="31340520" y="8048520"/>
          <a:ext cx="9504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1006560</xdr:colOff>
      <xdr:row>16</xdr:row>
      <xdr:rowOff>476640</xdr:rowOff>
    </xdr:to>
    <xdr:pic>
      <xdr:nvPicPr>
        <xdr:cNvPr id="20" name="图片 14" descr="IMG_20260626_090720.jpg"/>
        <xdr:cNvPicPr/>
      </xdr:nvPicPr>
      <xdr:blipFill>
        <a:blip r:embed="rId21"/>
        <a:stretch/>
      </xdr:blipFill>
      <xdr:spPr>
        <a:xfrm>
          <a:off x="30333240" y="8582040"/>
          <a:ext cx="1006560" cy="476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20</xdr:col>
      <xdr:colOff>360</xdr:colOff>
      <xdr:row>17</xdr:row>
      <xdr:rowOff>427320</xdr:rowOff>
    </xdr:to>
    <xdr:pic>
      <xdr:nvPicPr>
        <xdr:cNvPr id="21" name="图片 16" descr="IMG_20260626_092502.jpg"/>
        <xdr:cNvPicPr/>
      </xdr:nvPicPr>
      <xdr:blipFill>
        <a:blip r:embed="rId22"/>
        <a:stretch/>
      </xdr:blipFill>
      <xdr:spPr>
        <a:xfrm rot="16200000">
          <a:off x="30623400" y="8825400"/>
          <a:ext cx="427320" cy="100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875160</xdr:colOff>
      <xdr:row>19</xdr:row>
      <xdr:rowOff>360</xdr:rowOff>
    </xdr:to>
    <xdr:pic>
      <xdr:nvPicPr>
        <xdr:cNvPr id="22" name="图片 18" descr="IMG_20260626_092943.jpg"/>
        <xdr:cNvPicPr/>
      </xdr:nvPicPr>
      <xdr:blipFill>
        <a:blip r:embed="rId23"/>
        <a:stretch/>
      </xdr:blipFill>
      <xdr:spPr>
        <a:xfrm>
          <a:off x="30333240" y="9648720"/>
          <a:ext cx="8751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955080</xdr:colOff>
      <xdr:row>19</xdr:row>
      <xdr:rowOff>360</xdr:rowOff>
    </xdr:to>
    <xdr:pic>
      <xdr:nvPicPr>
        <xdr:cNvPr id="23" name="图片 19" descr=""/>
        <xdr:cNvPicPr/>
      </xdr:nvPicPr>
      <xdr:blipFill>
        <a:blip r:embed="rId24"/>
        <a:stretch/>
      </xdr:blipFill>
      <xdr:spPr>
        <a:xfrm>
          <a:off x="31340520" y="9648720"/>
          <a:ext cx="9550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20</xdr:col>
      <xdr:colOff>360</xdr:colOff>
      <xdr:row>19</xdr:row>
      <xdr:rowOff>472680</xdr:rowOff>
    </xdr:to>
    <xdr:pic>
      <xdr:nvPicPr>
        <xdr:cNvPr id="24" name="图片 20" descr="IMG_20260626_093236.jpg"/>
        <xdr:cNvPicPr/>
      </xdr:nvPicPr>
      <xdr:blipFill>
        <a:blip r:embed="rId25"/>
        <a:stretch/>
      </xdr:blipFill>
      <xdr:spPr>
        <a:xfrm rot="10800000">
          <a:off x="30333240" y="10182240"/>
          <a:ext cx="1007640" cy="472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968040</xdr:colOff>
      <xdr:row>20</xdr:row>
      <xdr:rowOff>360</xdr:rowOff>
    </xdr:to>
    <xdr:pic>
      <xdr:nvPicPr>
        <xdr:cNvPr id="25" name="图片 21" descr=""/>
        <xdr:cNvPicPr/>
      </xdr:nvPicPr>
      <xdr:blipFill>
        <a:blip r:embed="rId26"/>
        <a:stretch/>
      </xdr:blipFill>
      <xdr:spPr>
        <a:xfrm>
          <a:off x="31340520" y="10182240"/>
          <a:ext cx="96804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852840</xdr:colOff>
      <xdr:row>20</xdr:row>
      <xdr:rowOff>533520</xdr:rowOff>
    </xdr:to>
    <xdr:pic>
      <xdr:nvPicPr>
        <xdr:cNvPr id="26" name="图片 22" descr="IMG_20260626_141131.jpg"/>
        <xdr:cNvPicPr/>
      </xdr:nvPicPr>
      <xdr:blipFill>
        <a:blip r:embed="rId27"/>
        <a:stretch/>
      </xdr:blipFill>
      <xdr:spPr>
        <a:xfrm rot="16200000">
          <a:off x="30492720" y="10555920"/>
          <a:ext cx="533520" cy="85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949680</xdr:colOff>
      <xdr:row>20</xdr:row>
      <xdr:rowOff>533520</xdr:rowOff>
    </xdr:to>
    <xdr:pic>
      <xdr:nvPicPr>
        <xdr:cNvPr id="27" name="图片 24" descr=""/>
        <xdr:cNvPicPr/>
      </xdr:nvPicPr>
      <xdr:blipFill>
        <a:blip r:embed="rId28"/>
        <a:stretch/>
      </xdr:blipFill>
      <xdr:spPr>
        <a:xfrm>
          <a:off x="31340520" y="10715760"/>
          <a:ext cx="949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704520</xdr:colOff>
      <xdr:row>22</xdr:row>
      <xdr:rowOff>360</xdr:rowOff>
    </xdr:to>
    <xdr:pic>
      <xdr:nvPicPr>
        <xdr:cNvPr id="28" name="图片 34" descr="IMG_20260626_141455.jpg"/>
        <xdr:cNvPicPr/>
      </xdr:nvPicPr>
      <xdr:blipFill>
        <a:blip r:embed="rId29"/>
        <a:stretch/>
      </xdr:blipFill>
      <xdr:spPr>
        <a:xfrm rot="16200000">
          <a:off x="30418560" y="11163600"/>
          <a:ext cx="533880" cy="70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927360</xdr:colOff>
      <xdr:row>22</xdr:row>
      <xdr:rowOff>360</xdr:rowOff>
    </xdr:to>
    <xdr:pic>
      <xdr:nvPicPr>
        <xdr:cNvPr id="29" name="图片 41" descr=""/>
        <xdr:cNvPicPr/>
      </xdr:nvPicPr>
      <xdr:blipFill>
        <a:blip r:embed="rId30"/>
        <a:stretch/>
      </xdr:blipFill>
      <xdr:spPr>
        <a:xfrm>
          <a:off x="31340520" y="11248920"/>
          <a:ext cx="9273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976680</xdr:colOff>
      <xdr:row>23</xdr:row>
      <xdr:rowOff>360</xdr:rowOff>
    </xdr:to>
    <xdr:pic>
      <xdr:nvPicPr>
        <xdr:cNvPr id="30" name="图片 42" descr=""/>
        <xdr:cNvPicPr/>
      </xdr:nvPicPr>
      <xdr:blipFill>
        <a:blip r:embed="rId31"/>
        <a:stretch/>
      </xdr:blipFill>
      <xdr:spPr>
        <a:xfrm>
          <a:off x="31340520" y="11782440"/>
          <a:ext cx="9766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576360</xdr:colOff>
      <xdr:row>23</xdr:row>
      <xdr:rowOff>360</xdr:rowOff>
    </xdr:to>
    <xdr:pic>
      <xdr:nvPicPr>
        <xdr:cNvPr id="31" name="图片 43" descr="IMG_20260629_100952.jpg"/>
        <xdr:cNvPicPr/>
      </xdr:nvPicPr>
      <xdr:blipFill>
        <a:blip r:embed="rId32"/>
        <a:stretch/>
      </xdr:blipFill>
      <xdr:spPr>
        <a:xfrm>
          <a:off x="30333240" y="11782440"/>
          <a:ext cx="5763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824400</xdr:colOff>
      <xdr:row>23</xdr:row>
      <xdr:rowOff>533520</xdr:rowOff>
    </xdr:to>
    <xdr:pic>
      <xdr:nvPicPr>
        <xdr:cNvPr id="32" name="图片 44" descr="IMG_20260626_141642.jpg"/>
        <xdr:cNvPicPr/>
      </xdr:nvPicPr>
      <xdr:blipFill>
        <a:blip r:embed="rId33"/>
        <a:stretch/>
      </xdr:blipFill>
      <xdr:spPr>
        <a:xfrm rot="16200000">
          <a:off x="30478680" y="12170520"/>
          <a:ext cx="533520" cy="824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942480</xdr:colOff>
      <xdr:row>23</xdr:row>
      <xdr:rowOff>533520</xdr:rowOff>
    </xdr:to>
    <xdr:pic>
      <xdr:nvPicPr>
        <xdr:cNvPr id="33" name="图片 45" descr=""/>
        <xdr:cNvPicPr/>
      </xdr:nvPicPr>
      <xdr:blipFill>
        <a:blip r:embed="rId34"/>
        <a:stretch/>
      </xdr:blipFill>
      <xdr:spPr>
        <a:xfrm>
          <a:off x="31340520" y="12315960"/>
          <a:ext cx="942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960480</xdr:colOff>
      <xdr:row>25</xdr:row>
      <xdr:rowOff>360</xdr:rowOff>
    </xdr:to>
    <xdr:pic>
      <xdr:nvPicPr>
        <xdr:cNvPr id="34" name="图片 46" descr=""/>
        <xdr:cNvPicPr/>
      </xdr:nvPicPr>
      <xdr:blipFill>
        <a:blip r:embed="rId35"/>
        <a:stretch/>
      </xdr:blipFill>
      <xdr:spPr>
        <a:xfrm>
          <a:off x="31340520" y="12849120"/>
          <a:ext cx="9604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506520</xdr:colOff>
      <xdr:row>24</xdr:row>
      <xdr:rowOff>533520</xdr:rowOff>
    </xdr:to>
    <xdr:pic>
      <xdr:nvPicPr>
        <xdr:cNvPr id="35" name="图片 47" descr="IMG_20260629_101133.jpg"/>
        <xdr:cNvPicPr/>
      </xdr:nvPicPr>
      <xdr:blipFill>
        <a:blip r:embed="rId36"/>
        <a:stretch/>
      </xdr:blipFill>
      <xdr:spPr>
        <a:xfrm>
          <a:off x="30333240" y="12849120"/>
          <a:ext cx="5065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700920</xdr:colOff>
      <xdr:row>26</xdr:row>
      <xdr:rowOff>360</xdr:rowOff>
    </xdr:to>
    <xdr:pic>
      <xdr:nvPicPr>
        <xdr:cNvPr id="36" name="图片 48" descr="IMG_20260626_142115.jpg"/>
        <xdr:cNvPicPr/>
      </xdr:nvPicPr>
      <xdr:blipFill>
        <a:blip r:embed="rId37"/>
        <a:stretch/>
      </xdr:blipFill>
      <xdr:spPr>
        <a:xfrm>
          <a:off x="30333240" y="13382640"/>
          <a:ext cx="70092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979200</xdr:colOff>
      <xdr:row>26</xdr:row>
      <xdr:rowOff>360</xdr:rowOff>
    </xdr:to>
    <xdr:pic>
      <xdr:nvPicPr>
        <xdr:cNvPr id="37" name="图片 49" descr=""/>
        <xdr:cNvPicPr/>
      </xdr:nvPicPr>
      <xdr:blipFill>
        <a:blip r:embed="rId38"/>
        <a:stretch/>
      </xdr:blipFill>
      <xdr:spPr>
        <a:xfrm>
          <a:off x="31340520" y="13382640"/>
          <a:ext cx="97920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922680</xdr:colOff>
      <xdr:row>26</xdr:row>
      <xdr:rowOff>533520</xdr:rowOff>
    </xdr:to>
    <xdr:pic>
      <xdr:nvPicPr>
        <xdr:cNvPr id="38" name="图片 50" descr="IMG_20260626_142232.jpg"/>
        <xdr:cNvPicPr/>
      </xdr:nvPicPr>
      <xdr:blipFill>
        <a:blip r:embed="rId39"/>
        <a:stretch/>
      </xdr:blipFill>
      <xdr:spPr>
        <a:xfrm>
          <a:off x="30333240" y="13916160"/>
          <a:ext cx="922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977760</xdr:colOff>
      <xdr:row>26</xdr:row>
      <xdr:rowOff>533520</xdr:rowOff>
    </xdr:to>
    <xdr:pic>
      <xdr:nvPicPr>
        <xdr:cNvPr id="39" name="图片 51" descr=""/>
        <xdr:cNvPicPr/>
      </xdr:nvPicPr>
      <xdr:blipFill>
        <a:blip r:embed="rId40"/>
        <a:stretch/>
      </xdr:blipFill>
      <xdr:spPr>
        <a:xfrm>
          <a:off x="31340520" y="13916160"/>
          <a:ext cx="97776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729360</xdr:colOff>
      <xdr:row>28</xdr:row>
      <xdr:rowOff>360</xdr:rowOff>
    </xdr:to>
    <xdr:pic>
      <xdr:nvPicPr>
        <xdr:cNvPr id="40" name="图片 52" descr="IMG_20260626_142431.jpg"/>
        <xdr:cNvPicPr/>
      </xdr:nvPicPr>
      <xdr:blipFill>
        <a:blip r:embed="rId41"/>
        <a:stretch/>
      </xdr:blipFill>
      <xdr:spPr>
        <a:xfrm>
          <a:off x="30333240" y="14449320"/>
          <a:ext cx="7293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1012680</xdr:colOff>
      <xdr:row>28</xdr:row>
      <xdr:rowOff>360</xdr:rowOff>
    </xdr:to>
    <xdr:pic>
      <xdr:nvPicPr>
        <xdr:cNvPr id="41" name="图片 53" descr=""/>
        <xdr:cNvPicPr/>
      </xdr:nvPicPr>
      <xdr:blipFill>
        <a:blip r:embed="rId42"/>
        <a:stretch/>
      </xdr:blipFill>
      <xdr:spPr>
        <a:xfrm>
          <a:off x="31340520" y="14449320"/>
          <a:ext cx="101268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28</xdr:row>
      <xdr:rowOff>720</xdr:rowOff>
    </xdr:from>
    <xdr:to>
      <xdr:col>19</xdr:col>
      <xdr:colOff>871200</xdr:colOff>
      <xdr:row>29</xdr:row>
      <xdr:rowOff>360</xdr:rowOff>
    </xdr:to>
    <xdr:pic>
      <xdr:nvPicPr>
        <xdr:cNvPr id="42" name="图片 55" descr="IMG_20260629_090203.jpg"/>
        <xdr:cNvPicPr/>
      </xdr:nvPicPr>
      <xdr:blipFill>
        <a:blip r:embed="rId43"/>
        <a:stretch/>
      </xdr:blipFill>
      <xdr:spPr>
        <a:xfrm rot="16200000">
          <a:off x="30502080" y="14814360"/>
          <a:ext cx="533160" cy="871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975600</xdr:colOff>
      <xdr:row>29</xdr:row>
      <xdr:rowOff>533520</xdr:rowOff>
    </xdr:to>
    <xdr:pic>
      <xdr:nvPicPr>
        <xdr:cNvPr id="43" name="图片 56" descr=""/>
        <xdr:cNvPicPr/>
      </xdr:nvPicPr>
      <xdr:blipFill>
        <a:blip r:embed="rId44"/>
        <a:stretch/>
      </xdr:blipFill>
      <xdr:spPr>
        <a:xfrm>
          <a:off x="31340520" y="15516360"/>
          <a:ext cx="9756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790560</xdr:colOff>
      <xdr:row>29</xdr:row>
      <xdr:rowOff>533520</xdr:rowOff>
    </xdr:to>
    <xdr:pic>
      <xdr:nvPicPr>
        <xdr:cNvPr id="44" name="图片 57" descr="IMG_20260629_090623.jpg"/>
        <xdr:cNvPicPr/>
      </xdr:nvPicPr>
      <xdr:blipFill>
        <a:blip r:embed="rId45"/>
        <a:stretch/>
      </xdr:blipFill>
      <xdr:spPr>
        <a:xfrm rot="16200000">
          <a:off x="30461760" y="15387840"/>
          <a:ext cx="533520" cy="79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948240</xdr:colOff>
      <xdr:row>31</xdr:row>
      <xdr:rowOff>360</xdr:rowOff>
    </xdr:to>
    <xdr:pic>
      <xdr:nvPicPr>
        <xdr:cNvPr id="45" name="图片 58" descr=""/>
        <xdr:cNvPicPr/>
      </xdr:nvPicPr>
      <xdr:blipFill>
        <a:blip r:embed="rId46"/>
        <a:stretch/>
      </xdr:blipFill>
      <xdr:spPr>
        <a:xfrm>
          <a:off x="31340520" y="16049520"/>
          <a:ext cx="94824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702360</xdr:colOff>
      <xdr:row>31</xdr:row>
      <xdr:rowOff>360</xdr:rowOff>
    </xdr:to>
    <xdr:pic>
      <xdr:nvPicPr>
        <xdr:cNvPr id="46" name="图片 59" descr="IMG_20260629_090825.jpg"/>
        <xdr:cNvPicPr/>
      </xdr:nvPicPr>
      <xdr:blipFill>
        <a:blip r:embed="rId47"/>
        <a:stretch/>
      </xdr:blipFill>
      <xdr:spPr>
        <a:xfrm>
          <a:off x="30333240" y="16049520"/>
          <a:ext cx="70236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982440</xdr:colOff>
      <xdr:row>31</xdr:row>
      <xdr:rowOff>533160</xdr:rowOff>
    </xdr:to>
    <xdr:pic>
      <xdr:nvPicPr>
        <xdr:cNvPr id="47" name="图片 60" descr=""/>
        <xdr:cNvPicPr/>
      </xdr:nvPicPr>
      <xdr:blipFill>
        <a:blip r:embed="rId48"/>
        <a:stretch/>
      </xdr:blipFill>
      <xdr:spPr>
        <a:xfrm>
          <a:off x="31340520" y="16583040"/>
          <a:ext cx="982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875880</xdr:colOff>
      <xdr:row>31</xdr:row>
      <xdr:rowOff>533160</xdr:rowOff>
    </xdr:to>
    <xdr:pic>
      <xdr:nvPicPr>
        <xdr:cNvPr id="48" name="图片 61" descr="IMG_20260629_091201.jpg"/>
        <xdr:cNvPicPr/>
      </xdr:nvPicPr>
      <xdr:blipFill>
        <a:blip r:embed="rId49"/>
        <a:stretch/>
      </xdr:blipFill>
      <xdr:spPr>
        <a:xfrm>
          <a:off x="30333240" y="16583040"/>
          <a:ext cx="8758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988200</xdr:colOff>
      <xdr:row>32</xdr:row>
      <xdr:rowOff>532800</xdr:rowOff>
    </xdr:to>
    <xdr:pic>
      <xdr:nvPicPr>
        <xdr:cNvPr id="49" name="图片 62" descr=""/>
        <xdr:cNvPicPr/>
      </xdr:nvPicPr>
      <xdr:blipFill>
        <a:blip r:embed="rId50"/>
        <a:stretch/>
      </xdr:blipFill>
      <xdr:spPr>
        <a:xfrm>
          <a:off x="31340520" y="17116560"/>
          <a:ext cx="9882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711360</xdr:colOff>
      <xdr:row>32</xdr:row>
      <xdr:rowOff>532800</xdr:rowOff>
    </xdr:to>
    <xdr:pic>
      <xdr:nvPicPr>
        <xdr:cNvPr id="50" name="图片 63" descr="IMG_20260629_091615.jpg"/>
        <xdr:cNvPicPr/>
      </xdr:nvPicPr>
      <xdr:blipFill>
        <a:blip r:embed="rId51"/>
        <a:stretch/>
      </xdr:blipFill>
      <xdr:spPr>
        <a:xfrm>
          <a:off x="30333240" y="17116560"/>
          <a:ext cx="7113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987120</xdr:colOff>
      <xdr:row>33</xdr:row>
      <xdr:rowOff>533160</xdr:rowOff>
    </xdr:to>
    <xdr:pic>
      <xdr:nvPicPr>
        <xdr:cNvPr id="51" name="图片 64" descr=""/>
        <xdr:cNvPicPr/>
      </xdr:nvPicPr>
      <xdr:blipFill>
        <a:blip r:embed="rId52"/>
        <a:stretch/>
      </xdr:blipFill>
      <xdr:spPr>
        <a:xfrm>
          <a:off x="31340520" y="17649720"/>
          <a:ext cx="987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711360</xdr:colOff>
      <xdr:row>33</xdr:row>
      <xdr:rowOff>533160</xdr:rowOff>
    </xdr:to>
    <xdr:pic>
      <xdr:nvPicPr>
        <xdr:cNvPr id="52" name="图片 65" descr="IMG_20260629_091901.jpg"/>
        <xdr:cNvPicPr/>
      </xdr:nvPicPr>
      <xdr:blipFill>
        <a:blip r:embed="rId53"/>
        <a:stretch/>
      </xdr:blipFill>
      <xdr:spPr>
        <a:xfrm>
          <a:off x="30333240" y="17649720"/>
          <a:ext cx="711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957240</xdr:colOff>
      <xdr:row>34</xdr:row>
      <xdr:rowOff>533160</xdr:rowOff>
    </xdr:to>
    <xdr:pic>
      <xdr:nvPicPr>
        <xdr:cNvPr id="53" name="图片 66" descr=""/>
        <xdr:cNvPicPr/>
      </xdr:nvPicPr>
      <xdr:blipFill>
        <a:blip r:embed="rId54"/>
        <a:stretch/>
      </xdr:blipFill>
      <xdr:spPr>
        <a:xfrm>
          <a:off x="31340520" y="18183240"/>
          <a:ext cx="957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454680</xdr:colOff>
      <xdr:row>34</xdr:row>
      <xdr:rowOff>533160</xdr:rowOff>
    </xdr:to>
    <xdr:pic>
      <xdr:nvPicPr>
        <xdr:cNvPr id="54" name="图片 67" descr="IMG_20260629_092103.jpg"/>
        <xdr:cNvPicPr/>
      </xdr:nvPicPr>
      <xdr:blipFill>
        <a:blip r:embed="rId55"/>
        <a:stretch/>
      </xdr:blipFill>
      <xdr:spPr>
        <a:xfrm>
          <a:off x="30333240" y="18183240"/>
          <a:ext cx="454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973800</xdr:colOff>
      <xdr:row>35</xdr:row>
      <xdr:rowOff>532800</xdr:rowOff>
    </xdr:to>
    <xdr:pic>
      <xdr:nvPicPr>
        <xdr:cNvPr id="55" name="图片 68" descr=""/>
        <xdr:cNvPicPr/>
      </xdr:nvPicPr>
      <xdr:blipFill>
        <a:blip r:embed="rId56"/>
        <a:stretch/>
      </xdr:blipFill>
      <xdr:spPr>
        <a:xfrm>
          <a:off x="31340520" y="18716760"/>
          <a:ext cx="973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736200</xdr:colOff>
      <xdr:row>35</xdr:row>
      <xdr:rowOff>532800</xdr:rowOff>
    </xdr:to>
    <xdr:pic>
      <xdr:nvPicPr>
        <xdr:cNvPr id="56" name="图片 69" descr="IMG_20260629_092810.jpg"/>
        <xdr:cNvPicPr/>
      </xdr:nvPicPr>
      <xdr:blipFill>
        <a:blip r:embed="rId57"/>
        <a:stretch/>
      </xdr:blipFill>
      <xdr:spPr>
        <a:xfrm>
          <a:off x="30333240" y="18716760"/>
          <a:ext cx="7362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943920</xdr:colOff>
      <xdr:row>36</xdr:row>
      <xdr:rowOff>533160</xdr:rowOff>
    </xdr:to>
    <xdr:pic>
      <xdr:nvPicPr>
        <xdr:cNvPr id="57" name="图片 70" descr=""/>
        <xdr:cNvPicPr/>
      </xdr:nvPicPr>
      <xdr:blipFill>
        <a:blip r:embed="rId58"/>
        <a:stretch/>
      </xdr:blipFill>
      <xdr:spPr>
        <a:xfrm>
          <a:off x="31340520" y="19249920"/>
          <a:ext cx="943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627120</xdr:colOff>
      <xdr:row>36</xdr:row>
      <xdr:rowOff>533160</xdr:rowOff>
    </xdr:to>
    <xdr:pic>
      <xdr:nvPicPr>
        <xdr:cNvPr id="58" name="图片 71" descr="IMG_20260629_092931.jpg"/>
        <xdr:cNvPicPr/>
      </xdr:nvPicPr>
      <xdr:blipFill>
        <a:blip r:embed="rId59"/>
        <a:stretch/>
      </xdr:blipFill>
      <xdr:spPr>
        <a:xfrm>
          <a:off x="30333240" y="19249920"/>
          <a:ext cx="627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992520</xdr:colOff>
      <xdr:row>37</xdr:row>
      <xdr:rowOff>533160</xdr:rowOff>
    </xdr:to>
    <xdr:pic>
      <xdr:nvPicPr>
        <xdr:cNvPr id="59" name="图片 72" descr=""/>
        <xdr:cNvPicPr/>
      </xdr:nvPicPr>
      <xdr:blipFill>
        <a:blip r:embed="rId60"/>
        <a:stretch/>
      </xdr:blipFill>
      <xdr:spPr>
        <a:xfrm>
          <a:off x="31340520" y="19783440"/>
          <a:ext cx="9925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751320</xdr:colOff>
      <xdr:row>37</xdr:row>
      <xdr:rowOff>533160</xdr:rowOff>
    </xdr:to>
    <xdr:pic>
      <xdr:nvPicPr>
        <xdr:cNvPr id="60" name="图片 73" descr="IMG_20260629_093336.jpg"/>
        <xdr:cNvPicPr/>
      </xdr:nvPicPr>
      <xdr:blipFill>
        <a:blip r:embed="rId61"/>
        <a:stretch/>
      </xdr:blipFill>
      <xdr:spPr>
        <a:xfrm>
          <a:off x="30333240" y="19783440"/>
          <a:ext cx="751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20</xdr:col>
      <xdr:colOff>981360</xdr:colOff>
      <xdr:row>38</xdr:row>
      <xdr:rowOff>532800</xdr:rowOff>
    </xdr:to>
    <xdr:pic>
      <xdr:nvPicPr>
        <xdr:cNvPr id="61" name="图片 74" descr=""/>
        <xdr:cNvPicPr/>
      </xdr:nvPicPr>
      <xdr:blipFill>
        <a:blip r:embed="rId62"/>
        <a:stretch/>
      </xdr:blipFill>
      <xdr:spPr>
        <a:xfrm>
          <a:off x="31340520" y="20316960"/>
          <a:ext cx="9813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878400</xdr:colOff>
      <xdr:row>38</xdr:row>
      <xdr:rowOff>532800</xdr:rowOff>
    </xdr:to>
    <xdr:pic>
      <xdr:nvPicPr>
        <xdr:cNvPr id="62" name="图片 75" descr="IMG_20260629_093644.jpg"/>
        <xdr:cNvPicPr/>
      </xdr:nvPicPr>
      <xdr:blipFill>
        <a:blip r:embed="rId63"/>
        <a:stretch/>
      </xdr:blipFill>
      <xdr:spPr>
        <a:xfrm>
          <a:off x="30333240" y="20316960"/>
          <a:ext cx="8784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1012680</xdr:colOff>
      <xdr:row>39</xdr:row>
      <xdr:rowOff>533160</xdr:rowOff>
    </xdr:to>
    <xdr:pic>
      <xdr:nvPicPr>
        <xdr:cNvPr id="63" name="图片 76" descr=""/>
        <xdr:cNvPicPr/>
      </xdr:nvPicPr>
      <xdr:blipFill>
        <a:blip r:embed="rId64"/>
        <a:stretch/>
      </xdr:blipFill>
      <xdr:spPr>
        <a:xfrm>
          <a:off x="31340520" y="20850120"/>
          <a:ext cx="1012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786600</xdr:colOff>
      <xdr:row>39</xdr:row>
      <xdr:rowOff>533160</xdr:rowOff>
    </xdr:to>
    <xdr:pic>
      <xdr:nvPicPr>
        <xdr:cNvPr id="64" name="图片 77" descr="IMG_20260629_093929.jpg"/>
        <xdr:cNvPicPr/>
      </xdr:nvPicPr>
      <xdr:blipFill>
        <a:blip r:embed="rId65"/>
        <a:stretch/>
      </xdr:blipFill>
      <xdr:spPr>
        <a:xfrm>
          <a:off x="30333240" y="20850120"/>
          <a:ext cx="786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942120</xdr:colOff>
      <xdr:row>40</xdr:row>
      <xdr:rowOff>533160</xdr:rowOff>
    </xdr:to>
    <xdr:pic>
      <xdr:nvPicPr>
        <xdr:cNvPr id="65" name="图片 78" descr=""/>
        <xdr:cNvPicPr/>
      </xdr:nvPicPr>
      <xdr:blipFill>
        <a:blip r:embed="rId66"/>
        <a:stretch/>
      </xdr:blipFill>
      <xdr:spPr>
        <a:xfrm>
          <a:off x="31340520" y="21383640"/>
          <a:ext cx="942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40</xdr:row>
      <xdr:rowOff>0</xdr:rowOff>
    </xdr:from>
    <xdr:to>
      <xdr:col>19</xdr:col>
      <xdr:colOff>983880</xdr:colOff>
      <xdr:row>40</xdr:row>
      <xdr:rowOff>533160</xdr:rowOff>
    </xdr:to>
    <xdr:pic>
      <xdr:nvPicPr>
        <xdr:cNvPr id="66" name="图片 79" descr="IMG_20260629_094249.jpg"/>
        <xdr:cNvPicPr/>
      </xdr:nvPicPr>
      <xdr:blipFill>
        <a:blip r:embed="rId67"/>
        <a:stretch/>
      </xdr:blipFill>
      <xdr:spPr>
        <a:xfrm rot="5400000">
          <a:off x="30558960" y="21158640"/>
          <a:ext cx="533160" cy="98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1015560</xdr:colOff>
      <xdr:row>41</xdr:row>
      <xdr:rowOff>532800</xdr:rowOff>
    </xdr:to>
    <xdr:pic>
      <xdr:nvPicPr>
        <xdr:cNvPr id="67" name="图片 80" descr=""/>
        <xdr:cNvPicPr/>
      </xdr:nvPicPr>
      <xdr:blipFill>
        <a:blip r:embed="rId68"/>
        <a:stretch/>
      </xdr:blipFill>
      <xdr:spPr>
        <a:xfrm>
          <a:off x="31340520" y="21917160"/>
          <a:ext cx="10155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41</xdr:row>
      <xdr:rowOff>0</xdr:rowOff>
    </xdr:from>
    <xdr:to>
      <xdr:col>19</xdr:col>
      <xdr:colOff>1007280</xdr:colOff>
      <xdr:row>41</xdr:row>
      <xdr:rowOff>487800</xdr:rowOff>
    </xdr:to>
    <xdr:pic>
      <xdr:nvPicPr>
        <xdr:cNvPr id="68" name="图片 81" descr="IMG_20260629_094418.jpg"/>
        <xdr:cNvPicPr/>
      </xdr:nvPicPr>
      <xdr:blipFill>
        <a:blip r:embed="rId69"/>
        <a:stretch/>
      </xdr:blipFill>
      <xdr:spPr>
        <a:xfrm rot="5400000">
          <a:off x="30593160" y="21657600"/>
          <a:ext cx="487800" cy="100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967680</xdr:colOff>
      <xdr:row>42</xdr:row>
      <xdr:rowOff>533160</xdr:rowOff>
    </xdr:to>
    <xdr:pic>
      <xdr:nvPicPr>
        <xdr:cNvPr id="69" name="图片 82" descr=""/>
        <xdr:cNvPicPr/>
      </xdr:nvPicPr>
      <xdr:blipFill>
        <a:blip r:embed="rId70"/>
        <a:stretch/>
      </xdr:blipFill>
      <xdr:spPr>
        <a:xfrm>
          <a:off x="31340520" y="22450320"/>
          <a:ext cx="967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425160</xdr:colOff>
      <xdr:row>42</xdr:row>
      <xdr:rowOff>533160</xdr:rowOff>
    </xdr:to>
    <xdr:pic>
      <xdr:nvPicPr>
        <xdr:cNvPr id="70" name="图片 83" descr="IMG_20260629_094904.jpg"/>
        <xdr:cNvPicPr/>
      </xdr:nvPicPr>
      <xdr:blipFill>
        <a:blip r:embed="rId71"/>
        <a:stretch/>
      </xdr:blipFill>
      <xdr:spPr>
        <a:xfrm>
          <a:off x="30333240" y="22450320"/>
          <a:ext cx="4251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975600</xdr:colOff>
      <xdr:row>43</xdr:row>
      <xdr:rowOff>533160</xdr:rowOff>
    </xdr:to>
    <xdr:pic>
      <xdr:nvPicPr>
        <xdr:cNvPr id="71" name="图片 84" descr=""/>
        <xdr:cNvPicPr/>
      </xdr:nvPicPr>
      <xdr:blipFill>
        <a:blip r:embed="rId72"/>
        <a:stretch/>
      </xdr:blipFill>
      <xdr:spPr>
        <a:xfrm>
          <a:off x="31340520" y="22983840"/>
          <a:ext cx="975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43</xdr:row>
      <xdr:rowOff>0</xdr:rowOff>
    </xdr:from>
    <xdr:to>
      <xdr:col>19</xdr:col>
      <xdr:colOff>1007280</xdr:colOff>
      <xdr:row>43</xdr:row>
      <xdr:rowOff>482400</xdr:rowOff>
    </xdr:to>
    <xdr:pic>
      <xdr:nvPicPr>
        <xdr:cNvPr id="72" name="图片 85" descr="IMG_20260629_095236.jpg"/>
        <xdr:cNvPicPr/>
      </xdr:nvPicPr>
      <xdr:blipFill>
        <a:blip r:embed="rId73"/>
        <a:stretch/>
      </xdr:blipFill>
      <xdr:spPr>
        <a:xfrm rot="5400000">
          <a:off x="30596040" y="22721760"/>
          <a:ext cx="482400" cy="100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957240</xdr:colOff>
      <xdr:row>44</xdr:row>
      <xdr:rowOff>532800</xdr:rowOff>
    </xdr:to>
    <xdr:pic>
      <xdr:nvPicPr>
        <xdr:cNvPr id="73" name="图片 86" descr=""/>
        <xdr:cNvPicPr/>
      </xdr:nvPicPr>
      <xdr:blipFill>
        <a:blip r:embed="rId74"/>
        <a:stretch/>
      </xdr:blipFill>
      <xdr:spPr>
        <a:xfrm>
          <a:off x="31340520" y="23517360"/>
          <a:ext cx="95724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44</xdr:row>
      <xdr:rowOff>0</xdr:rowOff>
    </xdr:from>
    <xdr:to>
      <xdr:col>19</xdr:col>
      <xdr:colOff>1007280</xdr:colOff>
      <xdr:row>44</xdr:row>
      <xdr:rowOff>439200</xdr:rowOff>
    </xdr:to>
    <xdr:pic>
      <xdr:nvPicPr>
        <xdr:cNvPr id="74" name="图片 87" descr="IMG_20260629_095424.jpg"/>
        <xdr:cNvPicPr/>
      </xdr:nvPicPr>
      <xdr:blipFill>
        <a:blip r:embed="rId75"/>
        <a:stretch/>
      </xdr:blipFill>
      <xdr:spPr>
        <a:xfrm rot="5400000">
          <a:off x="30617640" y="23233680"/>
          <a:ext cx="439200" cy="100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992880</xdr:colOff>
      <xdr:row>45</xdr:row>
      <xdr:rowOff>533160</xdr:rowOff>
    </xdr:to>
    <xdr:pic>
      <xdr:nvPicPr>
        <xdr:cNvPr id="75" name="图片 88" descr=""/>
        <xdr:cNvPicPr/>
      </xdr:nvPicPr>
      <xdr:blipFill>
        <a:blip r:embed="rId76"/>
        <a:stretch/>
      </xdr:blipFill>
      <xdr:spPr>
        <a:xfrm>
          <a:off x="31340520" y="24050520"/>
          <a:ext cx="9928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45</xdr:row>
      <xdr:rowOff>720</xdr:rowOff>
    </xdr:from>
    <xdr:to>
      <xdr:col>19</xdr:col>
      <xdr:colOff>435960</xdr:colOff>
      <xdr:row>46</xdr:row>
      <xdr:rowOff>360</xdr:rowOff>
    </xdr:to>
    <xdr:pic>
      <xdr:nvPicPr>
        <xdr:cNvPr id="76" name="图片 89" descr="IMG_20260629_095646.jpg"/>
        <xdr:cNvPicPr/>
      </xdr:nvPicPr>
      <xdr:blipFill>
        <a:blip r:embed="rId77"/>
        <a:stretch/>
      </xdr:blipFill>
      <xdr:spPr>
        <a:xfrm rot="16200000">
          <a:off x="30284640" y="24099840"/>
          <a:ext cx="533160" cy="43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962280</xdr:colOff>
      <xdr:row>46</xdr:row>
      <xdr:rowOff>533160</xdr:rowOff>
    </xdr:to>
    <xdr:pic>
      <xdr:nvPicPr>
        <xdr:cNvPr id="77" name="图片 90" descr=""/>
        <xdr:cNvPicPr/>
      </xdr:nvPicPr>
      <xdr:blipFill>
        <a:blip r:embed="rId78"/>
        <a:stretch/>
      </xdr:blipFill>
      <xdr:spPr>
        <a:xfrm>
          <a:off x="31340520" y="24584040"/>
          <a:ext cx="9622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46</xdr:row>
      <xdr:rowOff>0</xdr:rowOff>
    </xdr:from>
    <xdr:to>
      <xdr:col>19</xdr:col>
      <xdr:colOff>826560</xdr:colOff>
      <xdr:row>46</xdr:row>
      <xdr:rowOff>533160</xdr:rowOff>
    </xdr:to>
    <xdr:pic>
      <xdr:nvPicPr>
        <xdr:cNvPr id="78" name="图片 91" descr="IMG_20260629_100047.jpg"/>
        <xdr:cNvPicPr/>
      </xdr:nvPicPr>
      <xdr:blipFill>
        <a:blip r:embed="rId79"/>
        <a:stretch/>
      </xdr:blipFill>
      <xdr:spPr>
        <a:xfrm rot="5400000">
          <a:off x="30480120" y="24437520"/>
          <a:ext cx="533160" cy="825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954360</xdr:colOff>
      <xdr:row>47</xdr:row>
      <xdr:rowOff>532800</xdr:rowOff>
    </xdr:to>
    <xdr:pic>
      <xdr:nvPicPr>
        <xdr:cNvPr id="79" name="图片 92" descr=""/>
        <xdr:cNvPicPr/>
      </xdr:nvPicPr>
      <xdr:blipFill>
        <a:blip r:embed="rId80"/>
        <a:stretch/>
      </xdr:blipFill>
      <xdr:spPr>
        <a:xfrm>
          <a:off x="31340520" y="25117560"/>
          <a:ext cx="9543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655200</xdr:colOff>
      <xdr:row>47</xdr:row>
      <xdr:rowOff>532800</xdr:rowOff>
    </xdr:to>
    <xdr:pic>
      <xdr:nvPicPr>
        <xdr:cNvPr id="80" name="图片 93" descr="IMG_20260629_100458.jpg"/>
        <xdr:cNvPicPr/>
      </xdr:nvPicPr>
      <xdr:blipFill>
        <a:blip r:embed="rId81"/>
        <a:stretch/>
      </xdr:blipFill>
      <xdr:spPr>
        <a:xfrm>
          <a:off x="30333240" y="25117560"/>
          <a:ext cx="6552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980640</xdr:colOff>
      <xdr:row>48</xdr:row>
      <xdr:rowOff>533160</xdr:rowOff>
    </xdr:to>
    <xdr:pic>
      <xdr:nvPicPr>
        <xdr:cNvPr id="81" name="图片 94" descr=""/>
        <xdr:cNvPicPr/>
      </xdr:nvPicPr>
      <xdr:blipFill>
        <a:blip r:embed="rId82"/>
        <a:stretch/>
      </xdr:blipFill>
      <xdr:spPr>
        <a:xfrm>
          <a:off x="31340520" y="25650720"/>
          <a:ext cx="980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910440</xdr:colOff>
      <xdr:row>48</xdr:row>
      <xdr:rowOff>533160</xdr:rowOff>
    </xdr:to>
    <xdr:pic>
      <xdr:nvPicPr>
        <xdr:cNvPr id="82" name="图片 95" descr="IMG_20260629_100627.jpg"/>
        <xdr:cNvPicPr/>
      </xdr:nvPicPr>
      <xdr:blipFill>
        <a:blip r:embed="rId83"/>
        <a:stretch/>
      </xdr:blipFill>
      <xdr:spPr>
        <a:xfrm>
          <a:off x="30333240" y="25650720"/>
          <a:ext cx="910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966600</xdr:colOff>
      <xdr:row>49</xdr:row>
      <xdr:rowOff>533160</xdr:rowOff>
    </xdr:to>
    <xdr:pic>
      <xdr:nvPicPr>
        <xdr:cNvPr id="83" name="图片 96" descr=""/>
        <xdr:cNvPicPr/>
      </xdr:nvPicPr>
      <xdr:blipFill>
        <a:blip r:embed="rId84"/>
        <a:stretch/>
      </xdr:blipFill>
      <xdr:spPr>
        <a:xfrm>
          <a:off x="31340520" y="26184240"/>
          <a:ext cx="966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902880</xdr:colOff>
      <xdr:row>49</xdr:row>
      <xdr:rowOff>533160</xdr:rowOff>
    </xdr:to>
    <xdr:pic>
      <xdr:nvPicPr>
        <xdr:cNvPr id="84" name="图片 97" descr="IMG_20260629_100811.jpg"/>
        <xdr:cNvPicPr/>
      </xdr:nvPicPr>
      <xdr:blipFill>
        <a:blip r:embed="rId85"/>
        <a:stretch/>
      </xdr:blipFill>
      <xdr:spPr>
        <a:xfrm>
          <a:off x="30333240" y="26184240"/>
          <a:ext cx="9028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954000</xdr:colOff>
      <xdr:row>50</xdr:row>
      <xdr:rowOff>532800</xdr:rowOff>
    </xdr:to>
    <xdr:pic>
      <xdr:nvPicPr>
        <xdr:cNvPr id="85" name="图片 98" descr=""/>
        <xdr:cNvPicPr/>
      </xdr:nvPicPr>
      <xdr:blipFill>
        <a:blip r:embed="rId86"/>
        <a:stretch/>
      </xdr:blipFill>
      <xdr:spPr>
        <a:xfrm>
          <a:off x="31340520" y="26717760"/>
          <a:ext cx="9540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915120</xdr:colOff>
      <xdr:row>50</xdr:row>
      <xdr:rowOff>532800</xdr:rowOff>
    </xdr:to>
    <xdr:pic>
      <xdr:nvPicPr>
        <xdr:cNvPr id="86" name="图片 99" descr="IMG_20260629_100838.jpg"/>
        <xdr:cNvPicPr/>
      </xdr:nvPicPr>
      <xdr:blipFill>
        <a:blip r:embed="rId87"/>
        <a:stretch/>
      </xdr:blipFill>
      <xdr:spPr>
        <a:xfrm>
          <a:off x="30333240" y="26717760"/>
          <a:ext cx="91512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992520</xdr:colOff>
      <xdr:row>51</xdr:row>
      <xdr:rowOff>533160</xdr:rowOff>
    </xdr:to>
    <xdr:pic>
      <xdr:nvPicPr>
        <xdr:cNvPr id="87" name="图片 100" descr="IMG_20260629_101217.jpg"/>
        <xdr:cNvPicPr/>
      </xdr:nvPicPr>
      <xdr:blipFill>
        <a:blip r:embed="rId88"/>
        <a:stretch/>
      </xdr:blipFill>
      <xdr:spPr>
        <a:xfrm>
          <a:off x="30333240" y="27250920"/>
          <a:ext cx="9925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954360</xdr:colOff>
      <xdr:row>51</xdr:row>
      <xdr:rowOff>533160</xdr:rowOff>
    </xdr:to>
    <xdr:pic>
      <xdr:nvPicPr>
        <xdr:cNvPr id="88" name="图片 101" descr=""/>
        <xdr:cNvPicPr/>
      </xdr:nvPicPr>
      <xdr:blipFill>
        <a:blip r:embed="rId89"/>
        <a:stretch/>
      </xdr:blipFill>
      <xdr:spPr>
        <a:xfrm>
          <a:off x="31340520" y="27250920"/>
          <a:ext cx="9543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708480</xdr:colOff>
      <xdr:row>52</xdr:row>
      <xdr:rowOff>533160</xdr:rowOff>
    </xdr:to>
    <xdr:pic>
      <xdr:nvPicPr>
        <xdr:cNvPr id="89" name="图片 102" descr="IMG_20260629_103604.jpg"/>
        <xdr:cNvPicPr/>
      </xdr:nvPicPr>
      <xdr:blipFill>
        <a:blip r:embed="rId90"/>
        <a:stretch/>
      </xdr:blipFill>
      <xdr:spPr>
        <a:xfrm>
          <a:off x="30333240" y="27784440"/>
          <a:ext cx="7084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981000</xdr:colOff>
      <xdr:row>52</xdr:row>
      <xdr:rowOff>533160</xdr:rowOff>
    </xdr:to>
    <xdr:pic>
      <xdr:nvPicPr>
        <xdr:cNvPr id="90" name="图片 103" descr=""/>
        <xdr:cNvPicPr/>
      </xdr:nvPicPr>
      <xdr:blipFill>
        <a:blip r:embed="rId91"/>
        <a:stretch/>
      </xdr:blipFill>
      <xdr:spPr>
        <a:xfrm>
          <a:off x="31340520" y="27784440"/>
          <a:ext cx="981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731520</xdr:colOff>
      <xdr:row>53</xdr:row>
      <xdr:rowOff>532800</xdr:rowOff>
    </xdr:to>
    <xdr:pic>
      <xdr:nvPicPr>
        <xdr:cNvPr id="91" name="图片 104" descr="IMG_20260629_152141.jpg"/>
        <xdr:cNvPicPr/>
      </xdr:nvPicPr>
      <xdr:blipFill>
        <a:blip r:embed="rId92"/>
        <a:stretch/>
      </xdr:blipFill>
      <xdr:spPr>
        <a:xfrm>
          <a:off x="30333240" y="28317960"/>
          <a:ext cx="73152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1074960</xdr:colOff>
      <xdr:row>53</xdr:row>
      <xdr:rowOff>532800</xdr:rowOff>
    </xdr:to>
    <xdr:pic>
      <xdr:nvPicPr>
        <xdr:cNvPr id="92" name="图片 105" descr=""/>
        <xdr:cNvPicPr/>
      </xdr:nvPicPr>
      <xdr:blipFill>
        <a:blip r:embed="rId93"/>
        <a:stretch/>
      </xdr:blipFill>
      <xdr:spPr>
        <a:xfrm>
          <a:off x="31340520" y="28317960"/>
          <a:ext cx="10749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54</xdr:row>
      <xdr:rowOff>0</xdr:rowOff>
    </xdr:from>
    <xdr:to>
      <xdr:col>19</xdr:col>
      <xdr:colOff>945720</xdr:colOff>
      <xdr:row>54</xdr:row>
      <xdr:rowOff>533160</xdr:rowOff>
    </xdr:to>
    <xdr:pic>
      <xdr:nvPicPr>
        <xdr:cNvPr id="93" name="图片 106" descr="IMG_20260629_152342.jpg"/>
        <xdr:cNvPicPr/>
      </xdr:nvPicPr>
      <xdr:blipFill>
        <a:blip r:embed="rId94"/>
        <a:stretch/>
      </xdr:blipFill>
      <xdr:spPr>
        <a:xfrm rot="5400000">
          <a:off x="30539880" y="28645200"/>
          <a:ext cx="533160" cy="94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936720</xdr:colOff>
      <xdr:row>54</xdr:row>
      <xdr:rowOff>533160</xdr:rowOff>
    </xdr:to>
    <xdr:pic>
      <xdr:nvPicPr>
        <xdr:cNvPr id="94" name="图片 107" descr=""/>
        <xdr:cNvPicPr/>
      </xdr:nvPicPr>
      <xdr:blipFill>
        <a:blip r:embed="rId95"/>
        <a:stretch/>
      </xdr:blipFill>
      <xdr:spPr>
        <a:xfrm>
          <a:off x="31340520" y="28851120"/>
          <a:ext cx="936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55</xdr:row>
      <xdr:rowOff>720</xdr:rowOff>
    </xdr:from>
    <xdr:to>
      <xdr:col>19</xdr:col>
      <xdr:colOff>875160</xdr:colOff>
      <xdr:row>56</xdr:row>
      <xdr:rowOff>360</xdr:rowOff>
    </xdr:to>
    <xdr:pic>
      <xdr:nvPicPr>
        <xdr:cNvPr id="95" name="图片 108" descr="IMG_20260629_152524.jpg"/>
        <xdr:cNvPicPr/>
      </xdr:nvPicPr>
      <xdr:blipFill>
        <a:blip r:embed="rId96"/>
        <a:stretch/>
      </xdr:blipFill>
      <xdr:spPr>
        <a:xfrm rot="16200000">
          <a:off x="30504240" y="29214360"/>
          <a:ext cx="533160" cy="87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969480</xdr:colOff>
      <xdr:row>55</xdr:row>
      <xdr:rowOff>533160</xdr:rowOff>
    </xdr:to>
    <xdr:pic>
      <xdr:nvPicPr>
        <xdr:cNvPr id="96" name="图片 109" descr=""/>
        <xdr:cNvPicPr/>
      </xdr:nvPicPr>
      <xdr:blipFill>
        <a:blip r:embed="rId97"/>
        <a:stretch/>
      </xdr:blipFill>
      <xdr:spPr>
        <a:xfrm>
          <a:off x="31340520" y="29384640"/>
          <a:ext cx="9694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776880</xdr:colOff>
      <xdr:row>56</xdr:row>
      <xdr:rowOff>532800</xdr:rowOff>
    </xdr:to>
    <xdr:pic>
      <xdr:nvPicPr>
        <xdr:cNvPr id="97" name="图片 110" descr="IMG_20260629_152731.jpg"/>
        <xdr:cNvPicPr/>
      </xdr:nvPicPr>
      <xdr:blipFill>
        <a:blip r:embed="rId98"/>
        <a:stretch/>
      </xdr:blipFill>
      <xdr:spPr>
        <a:xfrm>
          <a:off x="30333240" y="29918160"/>
          <a:ext cx="7768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963720</xdr:colOff>
      <xdr:row>56</xdr:row>
      <xdr:rowOff>532800</xdr:rowOff>
    </xdr:to>
    <xdr:pic>
      <xdr:nvPicPr>
        <xdr:cNvPr id="98" name="图片 111" descr=""/>
        <xdr:cNvPicPr/>
      </xdr:nvPicPr>
      <xdr:blipFill>
        <a:blip r:embed="rId99"/>
        <a:stretch/>
      </xdr:blipFill>
      <xdr:spPr>
        <a:xfrm>
          <a:off x="31340520" y="29918160"/>
          <a:ext cx="96372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57</xdr:row>
      <xdr:rowOff>0</xdr:rowOff>
    </xdr:from>
    <xdr:to>
      <xdr:col>19</xdr:col>
      <xdr:colOff>913680</xdr:colOff>
      <xdr:row>57</xdr:row>
      <xdr:rowOff>533160</xdr:rowOff>
    </xdr:to>
    <xdr:pic>
      <xdr:nvPicPr>
        <xdr:cNvPr id="99" name="图片 112" descr="IMG_20260629_152928.jpg"/>
        <xdr:cNvPicPr/>
      </xdr:nvPicPr>
      <xdr:blipFill>
        <a:blip r:embed="rId100"/>
        <a:stretch/>
      </xdr:blipFill>
      <xdr:spPr>
        <a:xfrm>
          <a:off x="30333240" y="30451320"/>
          <a:ext cx="913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57</xdr:row>
      <xdr:rowOff>0</xdr:rowOff>
    </xdr:from>
    <xdr:to>
      <xdr:col>20</xdr:col>
      <xdr:colOff>964800</xdr:colOff>
      <xdr:row>57</xdr:row>
      <xdr:rowOff>533160</xdr:rowOff>
    </xdr:to>
    <xdr:pic>
      <xdr:nvPicPr>
        <xdr:cNvPr id="100" name="图片 113" descr=""/>
        <xdr:cNvPicPr/>
      </xdr:nvPicPr>
      <xdr:blipFill>
        <a:blip r:embed="rId101"/>
        <a:stretch/>
      </xdr:blipFill>
      <xdr:spPr>
        <a:xfrm>
          <a:off x="31340520" y="30451320"/>
          <a:ext cx="964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58</xdr:row>
      <xdr:rowOff>0</xdr:rowOff>
    </xdr:from>
    <xdr:to>
      <xdr:col>19</xdr:col>
      <xdr:colOff>725400</xdr:colOff>
      <xdr:row>58</xdr:row>
      <xdr:rowOff>533160</xdr:rowOff>
    </xdr:to>
    <xdr:pic>
      <xdr:nvPicPr>
        <xdr:cNvPr id="101" name="图片 114" descr="IMG_20260629_153344.jpg"/>
        <xdr:cNvPicPr/>
      </xdr:nvPicPr>
      <xdr:blipFill>
        <a:blip r:embed="rId102"/>
        <a:stretch/>
      </xdr:blipFill>
      <xdr:spPr>
        <a:xfrm rot="5400000">
          <a:off x="30429720" y="30889080"/>
          <a:ext cx="533160" cy="72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58</xdr:row>
      <xdr:rowOff>0</xdr:rowOff>
    </xdr:from>
    <xdr:to>
      <xdr:col>20</xdr:col>
      <xdr:colOff>988920</xdr:colOff>
      <xdr:row>58</xdr:row>
      <xdr:rowOff>533160</xdr:rowOff>
    </xdr:to>
    <xdr:pic>
      <xdr:nvPicPr>
        <xdr:cNvPr id="102" name="图片 115" descr=""/>
        <xdr:cNvPicPr/>
      </xdr:nvPicPr>
      <xdr:blipFill>
        <a:blip r:embed="rId103"/>
        <a:stretch/>
      </xdr:blipFill>
      <xdr:spPr>
        <a:xfrm>
          <a:off x="31340520" y="30984840"/>
          <a:ext cx="988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59</xdr:row>
      <xdr:rowOff>0</xdr:rowOff>
    </xdr:from>
    <xdr:to>
      <xdr:col>19</xdr:col>
      <xdr:colOff>801000</xdr:colOff>
      <xdr:row>59</xdr:row>
      <xdr:rowOff>532800</xdr:rowOff>
    </xdr:to>
    <xdr:pic>
      <xdr:nvPicPr>
        <xdr:cNvPr id="103" name="图片 116" descr="IMG_20260629_153554.jpg"/>
        <xdr:cNvPicPr/>
      </xdr:nvPicPr>
      <xdr:blipFill>
        <a:blip r:embed="rId104"/>
        <a:stretch/>
      </xdr:blipFill>
      <xdr:spPr>
        <a:xfrm>
          <a:off x="30333240" y="31518360"/>
          <a:ext cx="8010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60</xdr:row>
      <xdr:rowOff>720</xdr:rowOff>
    </xdr:from>
    <xdr:to>
      <xdr:col>19</xdr:col>
      <xdr:colOff>396360</xdr:colOff>
      <xdr:row>61</xdr:row>
      <xdr:rowOff>360</xdr:rowOff>
    </xdr:to>
    <xdr:pic>
      <xdr:nvPicPr>
        <xdr:cNvPr id="104" name="图片 118" descr="IMG_20260629_153823.jpg"/>
        <xdr:cNvPicPr/>
      </xdr:nvPicPr>
      <xdr:blipFill>
        <a:blip r:embed="rId105"/>
        <a:stretch/>
      </xdr:blipFill>
      <xdr:spPr>
        <a:xfrm rot="16200000">
          <a:off x="30264840" y="32120640"/>
          <a:ext cx="533160" cy="39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60</xdr:row>
      <xdr:rowOff>0</xdr:rowOff>
    </xdr:from>
    <xdr:to>
      <xdr:col>20</xdr:col>
      <xdr:colOff>957960</xdr:colOff>
      <xdr:row>60</xdr:row>
      <xdr:rowOff>533160</xdr:rowOff>
    </xdr:to>
    <xdr:pic>
      <xdr:nvPicPr>
        <xdr:cNvPr id="105" name="图片 119" descr=""/>
        <xdr:cNvPicPr/>
      </xdr:nvPicPr>
      <xdr:blipFill>
        <a:blip r:embed="rId106"/>
        <a:stretch/>
      </xdr:blipFill>
      <xdr:spPr>
        <a:xfrm>
          <a:off x="31340520" y="32051520"/>
          <a:ext cx="9579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61</xdr:row>
      <xdr:rowOff>720</xdr:rowOff>
    </xdr:from>
    <xdr:to>
      <xdr:col>19</xdr:col>
      <xdr:colOff>727920</xdr:colOff>
      <xdr:row>62</xdr:row>
      <xdr:rowOff>360</xdr:rowOff>
    </xdr:to>
    <xdr:pic>
      <xdr:nvPicPr>
        <xdr:cNvPr id="106" name="图片 120" descr="IMG_20260629_153929.jpg"/>
        <xdr:cNvPicPr/>
      </xdr:nvPicPr>
      <xdr:blipFill>
        <a:blip r:embed="rId107"/>
        <a:stretch/>
      </xdr:blipFill>
      <xdr:spPr>
        <a:xfrm rot="10800000">
          <a:off x="30333960" y="32585760"/>
          <a:ext cx="7272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20</xdr:col>
      <xdr:colOff>967680</xdr:colOff>
      <xdr:row>61</xdr:row>
      <xdr:rowOff>533160</xdr:rowOff>
    </xdr:to>
    <xdr:pic>
      <xdr:nvPicPr>
        <xdr:cNvPr id="107" name="图片 121" descr=""/>
        <xdr:cNvPicPr/>
      </xdr:nvPicPr>
      <xdr:blipFill>
        <a:blip r:embed="rId108"/>
        <a:stretch/>
      </xdr:blipFill>
      <xdr:spPr>
        <a:xfrm>
          <a:off x="31340520" y="32585040"/>
          <a:ext cx="967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62</xdr:row>
      <xdr:rowOff>0</xdr:rowOff>
    </xdr:from>
    <xdr:to>
      <xdr:col>19</xdr:col>
      <xdr:colOff>910440</xdr:colOff>
      <xdr:row>62</xdr:row>
      <xdr:rowOff>532800</xdr:rowOff>
    </xdr:to>
    <xdr:pic>
      <xdr:nvPicPr>
        <xdr:cNvPr id="108" name="图片 122" descr="IMG_20260629_154029.jpg"/>
        <xdr:cNvPicPr/>
      </xdr:nvPicPr>
      <xdr:blipFill>
        <a:blip r:embed="rId109"/>
        <a:stretch/>
      </xdr:blipFill>
      <xdr:spPr>
        <a:xfrm>
          <a:off x="30333240" y="33118560"/>
          <a:ext cx="91044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62</xdr:row>
      <xdr:rowOff>0</xdr:rowOff>
    </xdr:from>
    <xdr:to>
      <xdr:col>20</xdr:col>
      <xdr:colOff>979560</xdr:colOff>
      <xdr:row>62</xdr:row>
      <xdr:rowOff>532800</xdr:rowOff>
    </xdr:to>
    <xdr:pic>
      <xdr:nvPicPr>
        <xdr:cNvPr id="109" name="图片 123" descr=""/>
        <xdr:cNvPicPr/>
      </xdr:nvPicPr>
      <xdr:blipFill>
        <a:blip r:embed="rId110"/>
        <a:stretch/>
      </xdr:blipFill>
      <xdr:spPr>
        <a:xfrm>
          <a:off x="31340520" y="33118560"/>
          <a:ext cx="9795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63</xdr:row>
      <xdr:rowOff>0</xdr:rowOff>
    </xdr:from>
    <xdr:to>
      <xdr:col>19</xdr:col>
      <xdr:colOff>712080</xdr:colOff>
      <xdr:row>63</xdr:row>
      <xdr:rowOff>533160</xdr:rowOff>
    </xdr:to>
    <xdr:pic>
      <xdr:nvPicPr>
        <xdr:cNvPr id="110" name="图片 124" descr="IMG_20260629_154111.jpg"/>
        <xdr:cNvPicPr/>
      </xdr:nvPicPr>
      <xdr:blipFill>
        <a:blip r:embed="rId111"/>
        <a:stretch/>
      </xdr:blipFill>
      <xdr:spPr>
        <a:xfrm rot="5400000">
          <a:off x="30422880" y="33562440"/>
          <a:ext cx="533160" cy="71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63</xdr:row>
      <xdr:rowOff>0</xdr:rowOff>
    </xdr:from>
    <xdr:to>
      <xdr:col>20</xdr:col>
      <xdr:colOff>989640</xdr:colOff>
      <xdr:row>63</xdr:row>
      <xdr:rowOff>533160</xdr:rowOff>
    </xdr:to>
    <xdr:pic>
      <xdr:nvPicPr>
        <xdr:cNvPr id="111" name="图片 125" descr=""/>
        <xdr:cNvPicPr/>
      </xdr:nvPicPr>
      <xdr:blipFill>
        <a:blip r:embed="rId112"/>
        <a:stretch/>
      </xdr:blipFill>
      <xdr:spPr>
        <a:xfrm>
          <a:off x="31340520" y="33651720"/>
          <a:ext cx="9896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64</xdr:row>
      <xdr:rowOff>0</xdr:rowOff>
    </xdr:from>
    <xdr:to>
      <xdr:col>19</xdr:col>
      <xdr:colOff>703800</xdr:colOff>
      <xdr:row>64</xdr:row>
      <xdr:rowOff>533160</xdr:rowOff>
    </xdr:to>
    <xdr:pic>
      <xdr:nvPicPr>
        <xdr:cNvPr id="112" name="图片 126" descr="IMG_20260629_154217.jpg"/>
        <xdr:cNvPicPr/>
      </xdr:nvPicPr>
      <xdr:blipFill>
        <a:blip r:embed="rId113"/>
        <a:stretch/>
      </xdr:blipFill>
      <xdr:spPr>
        <a:xfrm rot="5400000">
          <a:off x="30418920" y="34100280"/>
          <a:ext cx="533160" cy="70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20</xdr:col>
      <xdr:colOff>951840</xdr:colOff>
      <xdr:row>64</xdr:row>
      <xdr:rowOff>533160</xdr:rowOff>
    </xdr:to>
    <xdr:pic>
      <xdr:nvPicPr>
        <xdr:cNvPr id="113" name="图片 127" descr=""/>
        <xdr:cNvPicPr/>
      </xdr:nvPicPr>
      <xdr:blipFill>
        <a:blip r:embed="rId114"/>
        <a:stretch/>
      </xdr:blipFill>
      <xdr:spPr>
        <a:xfrm>
          <a:off x="31340520" y="34185240"/>
          <a:ext cx="951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65</xdr:row>
      <xdr:rowOff>0</xdr:rowOff>
    </xdr:from>
    <xdr:to>
      <xdr:col>19</xdr:col>
      <xdr:colOff>399960</xdr:colOff>
      <xdr:row>65</xdr:row>
      <xdr:rowOff>532800</xdr:rowOff>
    </xdr:to>
    <xdr:pic>
      <xdr:nvPicPr>
        <xdr:cNvPr id="114" name="图片 128" descr="IMG_20260629_154346.jpg"/>
        <xdr:cNvPicPr/>
      </xdr:nvPicPr>
      <xdr:blipFill>
        <a:blip r:embed="rId115"/>
        <a:stretch/>
      </xdr:blipFill>
      <xdr:spPr>
        <a:xfrm>
          <a:off x="30333240" y="34718760"/>
          <a:ext cx="3999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65</xdr:row>
      <xdr:rowOff>0</xdr:rowOff>
    </xdr:from>
    <xdr:to>
      <xdr:col>20</xdr:col>
      <xdr:colOff>976320</xdr:colOff>
      <xdr:row>65</xdr:row>
      <xdr:rowOff>532800</xdr:rowOff>
    </xdr:to>
    <xdr:pic>
      <xdr:nvPicPr>
        <xdr:cNvPr id="115" name="图片 129" descr=""/>
        <xdr:cNvPicPr/>
      </xdr:nvPicPr>
      <xdr:blipFill>
        <a:blip r:embed="rId116"/>
        <a:stretch/>
      </xdr:blipFill>
      <xdr:spPr>
        <a:xfrm>
          <a:off x="31340520" y="34718760"/>
          <a:ext cx="97632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66</xdr:row>
      <xdr:rowOff>720</xdr:rowOff>
    </xdr:from>
    <xdr:to>
      <xdr:col>19</xdr:col>
      <xdr:colOff>431280</xdr:colOff>
      <xdr:row>67</xdr:row>
      <xdr:rowOff>360</xdr:rowOff>
    </xdr:to>
    <xdr:pic>
      <xdr:nvPicPr>
        <xdr:cNvPr id="116" name="图片 130" descr="IMG_20260629_154445.jpg"/>
        <xdr:cNvPicPr/>
      </xdr:nvPicPr>
      <xdr:blipFill>
        <a:blip r:embed="rId117"/>
        <a:stretch/>
      </xdr:blipFill>
      <xdr:spPr>
        <a:xfrm rot="16200000">
          <a:off x="30282120" y="35303400"/>
          <a:ext cx="533160" cy="43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66</xdr:row>
      <xdr:rowOff>0</xdr:rowOff>
    </xdr:from>
    <xdr:to>
      <xdr:col>20</xdr:col>
      <xdr:colOff>946440</xdr:colOff>
      <xdr:row>66</xdr:row>
      <xdr:rowOff>533160</xdr:rowOff>
    </xdr:to>
    <xdr:pic>
      <xdr:nvPicPr>
        <xdr:cNvPr id="117" name="图片 131" descr=""/>
        <xdr:cNvPicPr/>
      </xdr:nvPicPr>
      <xdr:blipFill>
        <a:blip r:embed="rId118"/>
        <a:stretch/>
      </xdr:blipFill>
      <xdr:spPr>
        <a:xfrm>
          <a:off x="31340520" y="35251920"/>
          <a:ext cx="946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67</xdr:row>
      <xdr:rowOff>0</xdr:rowOff>
    </xdr:from>
    <xdr:to>
      <xdr:col>19</xdr:col>
      <xdr:colOff>711720</xdr:colOff>
      <xdr:row>67</xdr:row>
      <xdr:rowOff>533160</xdr:rowOff>
    </xdr:to>
    <xdr:pic>
      <xdr:nvPicPr>
        <xdr:cNvPr id="118" name="图片 132" descr="IMG_20260629_154537.jpg"/>
        <xdr:cNvPicPr/>
      </xdr:nvPicPr>
      <xdr:blipFill>
        <a:blip r:embed="rId119"/>
        <a:stretch/>
      </xdr:blipFill>
      <xdr:spPr>
        <a:xfrm>
          <a:off x="30333240" y="35785440"/>
          <a:ext cx="711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67</xdr:row>
      <xdr:rowOff>0</xdr:rowOff>
    </xdr:from>
    <xdr:to>
      <xdr:col>20</xdr:col>
      <xdr:colOff>1094760</xdr:colOff>
      <xdr:row>67</xdr:row>
      <xdr:rowOff>533160</xdr:rowOff>
    </xdr:to>
    <xdr:pic>
      <xdr:nvPicPr>
        <xdr:cNvPr id="119" name="图片 133" descr=""/>
        <xdr:cNvPicPr/>
      </xdr:nvPicPr>
      <xdr:blipFill>
        <a:blip r:embed="rId120"/>
        <a:stretch/>
      </xdr:blipFill>
      <xdr:spPr>
        <a:xfrm>
          <a:off x="31340520" y="35785440"/>
          <a:ext cx="10947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68</xdr:row>
      <xdr:rowOff>0</xdr:rowOff>
    </xdr:from>
    <xdr:to>
      <xdr:col>19</xdr:col>
      <xdr:colOff>442800</xdr:colOff>
      <xdr:row>68</xdr:row>
      <xdr:rowOff>532800</xdr:rowOff>
    </xdr:to>
    <xdr:pic>
      <xdr:nvPicPr>
        <xdr:cNvPr id="120" name="图片 134" descr="IMG_20260629_154921.jpg"/>
        <xdr:cNvPicPr/>
      </xdr:nvPicPr>
      <xdr:blipFill>
        <a:blip r:embed="rId121"/>
        <a:stretch/>
      </xdr:blipFill>
      <xdr:spPr>
        <a:xfrm>
          <a:off x="30333240" y="36318960"/>
          <a:ext cx="442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68</xdr:row>
      <xdr:rowOff>0</xdr:rowOff>
    </xdr:from>
    <xdr:to>
      <xdr:col>20</xdr:col>
      <xdr:colOff>982440</xdr:colOff>
      <xdr:row>68</xdr:row>
      <xdr:rowOff>532800</xdr:rowOff>
    </xdr:to>
    <xdr:pic>
      <xdr:nvPicPr>
        <xdr:cNvPr id="121" name="图片 135" descr=""/>
        <xdr:cNvPicPr/>
      </xdr:nvPicPr>
      <xdr:blipFill>
        <a:blip r:embed="rId122"/>
        <a:stretch/>
      </xdr:blipFill>
      <xdr:spPr>
        <a:xfrm>
          <a:off x="31340520" y="36318960"/>
          <a:ext cx="98244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69</xdr:row>
      <xdr:rowOff>720</xdr:rowOff>
    </xdr:from>
    <xdr:to>
      <xdr:col>19</xdr:col>
      <xdr:colOff>885960</xdr:colOff>
      <xdr:row>70</xdr:row>
      <xdr:rowOff>360</xdr:rowOff>
    </xdr:to>
    <xdr:pic>
      <xdr:nvPicPr>
        <xdr:cNvPr id="122" name="图片 136" descr="IMG_20260629_155002.jpg"/>
        <xdr:cNvPicPr/>
      </xdr:nvPicPr>
      <xdr:blipFill>
        <a:blip r:embed="rId123"/>
        <a:stretch/>
      </xdr:blipFill>
      <xdr:spPr>
        <a:xfrm rot="10800000">
          <a:off x="30333960" y="36852840"/>
          <a:ext cx="885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69</xdr:row>
      <xdr:rowOff>0</xdr:rowOff>
    </xdr:from>
    <xdr:to>
      <xdr:col>20</xdr:col>
      <xdr:colOff>969120</xdr:colOff>
      <xdr:row>69</xdr:row>
      <xdr:rowOff>533160</xdr:rowOff>
    </xdr:to>
    <xdr:pic>
      <xdr:nvPicPr>
        <xdr:cNvPr id="123" name="图片 137" descr=""/>
        <xdr:cNvPicPr/>
      </xdr:nvPicPr>
      <xdr:blipFill>
        <a:blip r:embed="rId124"/>
        <a:stretch/>
      </xdr:blipFill>
      <xdr:spPr>
        <a:xfrm>
          <a:off x="31340520" y="36852120"/>
          <a:ext cx="969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70</xdr:row>
      <xdr:rowOff>720</xdr:rowOff>
    </xdr:from>
    <xdr:to>
      <xdr:col>19</xdr:col>
      <xdr:colOff>785160</xdr:colOff>
      <xdr:row>71</xdr:row>
      <xdr:rowOff>360</xdr:rowOff>
    </xdr:to>
    <xdr:pic>
      <xdr:nvPicPr>
        <xdr:cNvPr id="124" name="图片 138" descr="IMG_20260629_155127.jpg"/>
        <xdr:cNvPicPr/>
      </xdr:nvPicPr>
      <xdr:blipFill>
        <a:blip r:embed="rId125"/>
        <a:stretch/>
      </xdr:blipFill>
      <xdr:spPr>
        <a:xfrm rot="10800000">
          <a:off x="30333960" y="37386360"/>
          <a:ext cx="784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70</xdr:row>
      <xdr:rowOff>0</xdr:rowOff>
    </xdr:from>
    <xdr:to>
      <xdr:col>20</xdr:col>
      <xdr:colOff>987840</xdr:colOff>
      <xdr:row>70</xdr:row>
      <xdr:rowOff>533160</xdr:rowOff>
    </xdr:to>
    <xdr:pic>
      <xdr:nvPicPr>
        <xdr:cNvPr id="125" name="图片 139" descr=""/>
        <xdr:cNvPicPr/>
      </xdr:nvPicPr>
      <xdr:blipFill>
        <a:blip r:embed="rId126"/>
        <a:stretch/>
      </xdr:blipFill>
      <xdr:spPr>
        <a:xfrm>
          <a:off x="31340520" y="37385640"/>
          <a:ext cx="9878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71</xdr:row>
      <xdr:rowOff>0</xdr:rowOff>
    </xdr:from>
    <xdr:to>
      <xdr:col>19</xdr:col>
      <xdr:colOff>856800</xdr:colOff>
      <xdr:row>71</xdr:row>
      <xdr:rowOff>532800</xdr:rowOff>
    </xdr:to>
    <xdr:pic>
      <xdr:nvPicPr>
        <xdr:cNvPr id="126" name="图片 140" descr="IMG_20260629_155150.jpg"/>
        <xdr:cNvPicPr/>
      </xdr:nvPicPr>
      <xdr:blipFill>
        <a:blip r:embed="rId127"/>
        <a:stretch/>
      </xdr:blipFill>
      <xdr:spPr>
        <a:xfrm>
          <a:off x="30333240" y="37919160"/>
          <a:ext cx="8568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71</xdr:row>
      <xdr:rowOff>0</xdr:rowOff>
    </xdr:from>
    <xdr:to>
      <xdr:col>20</xdr:col>
      <xdr:colOff>939600</xdr:colOff>
      <xdr:row>71</xdr:row>
      <xdr:rowOff>532800</xdr:rowOff>
    </xdr:to>
    <xdr:pic>
      <xdr:nvPicPr>
        <xdr:cNvPr id="127" name="图片 141" descr=""/>
        <xdr:cNvPicPr/>
      </xdr:nvPicPr>
      <xdr:blipFill>
        <a:blip r:embed="rId128"/>
        <a:stretch/>
      </xdr:blipFill>
      <xdr:spPr>
        <a:xfrm>
          <a:off x="31340520" y="37919160"/>
          <a:ext cx="9396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72</xdr:row>
      <xdr:rowOff>720</xdr:rowOff>
    </xdr:from>
    <xdr:to>
      <xdr:col>19</xdr:col>
      <xdr:colOff>1007280</xdr:colOff>
      <xdr:row>72</xdr:row>
      <xdr:rowOff>464760</xdr:rowOff>
    </xdr:to>
    <xdr:pic>
      <xdr:nvPicPr>
        <xdr:cNvPr id="128" name="图片 142" descr="IMG_20260629_155218.jpg"/>
        <xdr:cNvPicPr/>
      </xdr:nvPicPr>
      <xdr:blipFill>
        <a:blip r:embed="rId129"/>
        <a:stretch/>
      </xdr:blipFill>
      <xdr:spPr>
        <a:xfrm rot="10800000">
          <a:off x="30333960" y="38453040"/>
          <a:ext cx="1006560" cy="46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20</xdr:col>
      <xdr:colOff>971280</xdr:colOff>
      <xdr:row>72</xdr:row>
      <xdr:rowOff>533160</xdr:rowOff>
    </xdr:to>
    <xdr:pic>
      <xdr:nvPicPr>
        <xdr:cNvPr id="129" name="图片 143" descr=""/>
        <xdr:cNvPicPr/>
      </xdr:nvPicPr>
      <xdr:blipFill>
        <a:blip r:embed="rId130"/>
        <a:stretch/>
      </xdr:blipFill>
      <xdr:spPr>
        <a:xfrm>
          <a:off x="31340520" y="38452320"/>
          <a:ext cx="9712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73</xdr:row>
      <xdr:rowOff>720</xdr:rowOff>
    </xdr:from>
    <xdr:to>
      <xdr:col>19</xdr:col>
      <xdr:colOff>853200</xdr:colOff>
      <xdr:row>74</xdr:row>
      <xdr:rowOff>360</xdr:rowOff>
    </xdr:to>
    <xdr:pic>
      <xdr:nvPicPr>
        <xdr:cNvPr id="130" name="图片 144" descr="IMG_20260629_155315.jpg"/>
        <xdr:cNvPicPr/>
      </xdr:nvPicPr>
      <xdr:blipFill>
        <a:blip r:embed="rId131"/>
        <a:stretch/>
      </xdr:blipFill>
      <xdr:spPr>
        <a:xfrm rot="10800000">
          <a:off x="30333960" y="38986560"/>
          <a:ext cx="8524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73</xdr:row>
      <xdr:rowOff>0</xdr:rowOff>
    </xdr:from>
    <xdr:to>
      <xdr:col>20</xdr:col>
      <xdr:colOff>950400</xdr:colOff>
      <xdr:row>73</xdr:row>
      <xdr:rowOff>533160</xdr:rowOff>
    </xdr:to>
    <xdr:pic>
      <xdr:nvPicPr>
        <xdr:cNvPr id="131" name="图片 145" descr=""/>
        <xdr:cNvPicPr/>
      </xdr:nvPicPr>
      <xdr:blipFill>
        <a:blip r:embed="rId132"/>
        <a:stretch/>
      </xdr:blipFill>
      <xdr:spPr>
        <a:xfrm>
          <a:off x="31340520" y="38985840"/>
          <a:ext cx="9504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20</xdr:col>
      <xdr:colOff>971280</xdr:colOff>
      <xdr:row>74</xdr:row>
      <xdr:rowOff>532800</xdr:rowOff>
    </xdr:to>
    <xdr:pic>
      <xdr:nvPicPr>
        <xdr:cNvPr id="132" name="图片 146" descr=""/>
        <xdr:cNvPicPr/>
      </xdr:nvPicPr>
      <xdr:blipFill>
        <a:blip r:embed="rId133"/>
        <a:stretch/>
      </xdr:blipFill>
      <xdr:spPr>
        <a:xfrm>
          <a:off x="31340520" y="39519360"/>
          <a:ext cx="9712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720</xdr:colOff>
      <xdr:row>74</xdr:row>
      <xdr:rowOff>720</xdr:rowOff>
    </xdr:from>
    <xdr:to>
      <xdr:col>19</xdr:col>
      <xdr:colOff>645480</xdr:colOff>
      <xdr:row>74</xdr:row>
      <xdr:rowOff>533520</xdr:rowOff>
    </xdr:to>
    <xdr:pic>
      <xdr:nvPicPr>
        <xdr:cNvPr id="133" name="图片 147" descr="IMG_20260629_101833.jpg"/>
        <xdr:cNvPicPr/>
      </xdr:nvPicPr>
      <xdr:blipFill>
        <a:blip r:embed="rId134"/>
        <a:stretch/>
      </xdr:blipFill>
      <xdr:spPr>
        <a:xfrm rot="10800000">
          <a:off x="30333960" y="39520080"/>
          <a:ext cx="6447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75</xdr:row>
      <xdr:rowOff>0</xdr:rowOff>
    </xdr:from>
    <xdr:to>
      <xdr:col>19</xdr:col>
      <xdr:colOff>399960</xdr:colOff>
      <xdr:row>75</xdr:row>
      <xdr:rowOff>533160</xdr:rowOff>
    </xdr:to>
    <xdr:pic>
      <xdr:nvPicPr>
        <xdr:cNvPr id="134" name="图片 148" descr="IMG_20260629_151457.jpg"/>
        <xdr:cNvPicPr/>
      </xdr:nvPicPr>
      <xdr:blipFill>
        <a:blip r:embed="rId135"/>
        <a:stretch/>
      </xdr:blipFill>
      <xdr:spPr>
        <a:xfrm>
          <a:off x="30333240" y="40052520"/>
          <a:ext cx="3999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75</xdr:row>
      <xdr:rowOff>0</xdr:rowOff>
    </xdr:from>
    <xdr:to>
      <xdr:col>20</xdr:col>
      <xdr:colOff>958320</xdr:colOff>
      <xdr:row>75</xdr:row>
      <xdr:rowOff>533160</xdr:rowOff>
    </xdr:to>
    <xdr:pic>
      <xdr:nvPicPr>
        <xdr:cNvPr id="135" name="图片 149" descr=""/>
        <xdr:cNvPicPr/>
      </xdr:nvPicPr>
      <xdr:blipFill>
        <a:blip r:embed="rId136"/>
        <a:stretch/>
      </xdr:blipFill>
      <xdr:spPr>
        <a:xfrm>
          <a:off x="31340520" y="40052520"/>
          <a:ext cx="958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76</xdr:row>
      <xdr:rowOff>0</xdr:rowOff>
    </xdr:from>
    <xdr:to>
      <xdr:col>19</xdr:col>
      <xdr:colOff>451440</xdr:colOff>
      <xdr:row>76</xdr:row>
      <xdr:rowOff>533160</xdr:rowOff>
    </xdr:to>
    <xdr:pic>
      <xdr:nvPicPr>
        <xdr:cNvPr id="136" name="图片 150" descr="IMG_20260629_151825.jpg"/>
        <xdr:cNvPicPr/>
      </xdr:nvPicPr>
      <xdr:blipFill>
        <a:blip r:embed="rId137"/>
        <a:stretch/>
      </xdr:blipFill>
      <xdr:spPr>
        <a:xfrm>
          <a:off x="30333240" y="40586040"/>
          <a:ext cx="4514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76</xdr:row>
      <xdr:rowOff>0</xdr:rowOff>
    </xdr:from>
    <xdr:to>
      <xdr:col>20</xdr:col>
      <xdr:colOff>970560</xdr:colOff>
      <xdr:row>76</xdr:row>
      <xdr:rowOff>533160</xdr:rowOff>
    </xdr:to>
    <xdr:pic>
      <xdr:nvPicPr>
        <xdr:cNvPr id="137" name="图片 151" descr=""/>
        <xdr:cNvPicPr/>
      </xdr:nvPicPr>
      <xdr:blipFill>
        <a:blip r:embed="rId138"/>
        <a:stretch/>
      </xdr:blipFill>
      <xdr:spPr>
        <a:xfrm>
          <a:off x="31340520" y="40586040"/>
          <a:ext cx="9705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77</xdr:row>
      <xdr:rowOff>0</xdr:rowOff>
    </xdr:from>
    <xdr:to>
      <xdr:col>20</xdr:col>
      <xdr:colOff>890280</xdr:colOff>
      <xdr:row>77</xdr:row>
      <xdr:rowOff>532800</xdr:rowOff>
    </xdr:to>
    <xdr:pic>
      <xdr:nvPicPr>
        <xdr:cNvPr id="138" name="图片 152" descr=""/>
        <xdr:cNvPicPr/>
      </xdr:nvPicPr>
      <xdr:blipFill>
        <a:blip r:embed="rId139"/>
        <a:stretch/>
      </xdr:blipFill>
      <xdr:spPr>
        <a:xfrm>
          <a:off x="31340520" y="41119560"/>
          <a:ext cx="8902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19</xdr:col>
      <xdr:colOff>458280</xdr:colOff>
      <xdr:row>77</xdr:row>
      <xdr:rowOff>532800</xdr:rowOff>
    </xdr:to>
    <xdr:pic>
      <xdr:nvPicPr>
        <xdr:cNvPr id="139" name="图片 153" descr="IMG_20260629_101449.jpg"/>
        <xdr:cNvPicPr/>
      </xdr:nvPicPr>
      <xdr:blipFill>
        <a:blip r:embed="rId140"/>
        <a:stretch/>
      </xdr:blipFill>
      <xdr:spPr>
        <a:xfrm>
          <a:off x="30333240" y="41119560"/>
          <a:ext cx="4582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78</xdr:row>
      <xdr:rowOff>0</xdr:rowOff>
    </xdr:from>
    <xdr:to>
      <xdr:col>19</xdr:col>
      <xdr:colOff>444600</xdr:colOff>
      <xdr:row>78</xdr:row>
      <xdr:rowOff>533160</xdr:rowOff>
    </xdr:to>
    <xdr:pic>
      <xdr:nvPicPr>
        <xdr:cNvPr id="140" name="图片 154" descr="IMG_20260626_091925.jpg"/>
        <xdr:cNvPicPr/>
      </xdr:nvPicPr>
      <xdr:blipFill>
        <a:blip r:embed="rId141"/>
        <a:stretch/>
      </xdr:blipFill>
      <xdr:spPr>
        <a:xfrm>
          <a:off x="30333240" y="41652720"/>
          <a:ext cx="4446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78</xdr:row>
      <xdr:rowOff>0</xdr:rowOff>
    </xdr:from>
    <xdr:to>
      <xdr:col>20</xdr:col>
      <xdr:colOff>964800</xdr:colOff>
      <xdr:row>78</xdr:row>
      <xdr:rowOff>533160</xdr:rowOff>
    </xdr:to>
    <xdr:pic>
      <xdr:nvPicPr>
        <xdr:cNvPr id="141" name="图片 155" descr=""/>
        <xdr:cNvPicPr/>
      </xdr:nvPicPr>
      <xdr:blipFill>
        <a:blip r:embed="rId142"/>
        <a:stretch/>
      </xdr:blipFill>
      <xdr:spPr>
        <a:xfrm>
          <a:off x="31340520" y="41652720"/>
          <a:ext cx="9648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79</xdr:row>
      <xdr:rowOff>0</xdr:rowOff>
    </xdr:from>
    <xdr:to>
      <xdr:col>19</xdr:col>
      <xdr:colOff>399240</xdr:colOff>
      <xdr:row>79</xdr:row>
      <xdr:rowOff>533160</xdr:rowOff>
    </xdr:to>
    <xdr:pic>
      <xdr:nvPicPr>
        <xdr:cNvPr id="142" name="图片 156" descr="IMG_20260629_154659.jpg"/>
        <xdr:cNvPicPr/>
      </xdr:nvPicPr>
      <xdr:blipFill>
        <a:blip r:embed="rId143"/>
        <a:stretch/>
      </xdr:blipFill>
      <xdr:spPr>
        <a:xfrm>
          <a:off x="30333240" y="42186240"/>
          <a:ext cx="399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79</xdr:row>
      <xdr:rowOff>0</xdr:rowOff>
    </xdr:from>
    <xdr:to>
      <xdr:col>20</xdr:col>
      <xdr:colOff>969120</xdr:colOff>
      <xdr:row>79</xdr:row>
      <xdr:rowOff>533160</xdr:rowOff>
    </xdr:to>
    <xdr:pic>
      <xdr:nvPicPr>
        <xdr:cNvPr id="143" name="图片 157" descr=""/>
        <xdr:cNvPicPr/>
      </xdr:nvPicPr>
      <xdr:blipFill>
        <a:blip r:embed="rId144"/>
        <a:stretch/>
      </xdr:blipFill>
      <xdr:spPr>
        <a:xfrm>
          <a:off x="31340520" y="42186240"/>
          <a:ext cx="9691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80</xdr:row>
      <xdr:rowOff>0</xdr:rowOff>
    </xdr:from>
    <xdr:to>
      <xdr:col>20</xdr:col>
      <xdr:colOff>958680</xdr:colOff>
      <xdr:row>80</xdr:row>
      <xdr:rowOff>532800</xdr:rowOff>
    </xdr:to>
    <xdr:pic>
      <xdr:nvPicPr>
        <xdr:cNvPr id="144" name="图片 158" descr=""/>
        <xdr:cNvPicPr/>
      </xdr:nvPicPr>
      <xdr:blipFill>
        <a:blip r:embed="rId145"/>
        <a:stretch/>
      </xdr:blipFill>
      <xdr:spPr>
        <a:xfrm>
          <a:off x="31340520" y="42719760"/>
          <a:ext cx="9586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80</xdr:row>
      <xdr:rowOff>0</xdr:rowOff>
    </xdr:from>
    <xdr:to>
      <xdr:col>19</xdr:col>
      <xdr:colOff>333360</xdr:colOff>
      <xdr:row>80</xdr:row>
      <xdr:rowOff>532800</xdr:rowOff>
    </xdr:to>
    <xdr:pic>
      <xdr:nvPicPr>
        <xdr:cNvPr id="145" name="图片 159" descr="IMG_20260629_091417.jpg"/>
        <xdr:cNvPicPr/>
      </xdr:nvPicPr>
      <xdr:blipFill>
        <a:blip r:embed="rId146"/>
        <a:stretch/>
      </xdr:blipFill>
      <xdr:spPr>
        <a:xfrm>
          <a:off x="30333240" y="42719760"/>
          <a:ext cx="3333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81</xdr:row>
      <xdr:rowOff>0</xdr:rowOff>
    </xdr:from>
    <xdr:to>
      <xdr:col>20</xdr:col>
      <xdr:colOff>999720</xdr:colOff>
      <xdr:row>81</xdr:row>
      <xdr:rowOff>533160</xdr:rowOff>
    </xdr:to>
    <xdr:pic>
      <xdr:nvPicPr>
        <xdr:cNvPr id="146" name="图片 160" descr=""/>
        <xdr:cNvPicPr/>
      </xdr:nvPicPr>
      <xdr:blipFill>
        <a:blip r:embed="rId147"/>
        <a:stretch/>
      </xdr:blipFill>
      <xdr:spPr>
        <a:xfrm>
          <a:off x="31340520" y="43252920"/>
          <a:ext cx="9997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81</xdr:row>
      <xdr:rowOff>0</xdr:rowOff>
    </xdr:from>
    <xdr:to>
      <xdr:col>19</xdr:col>
      <xdr:colOff>399960</xdr:colOff>
      <xdr:row>81</xdr:row>
      <xdr:rowOff>533160</xdr:rowOff>
    </xdr:to>
    <xdr:pic>
      <xdr:nvPicPr>
        <xdr:cNvPr id="147" name="图片 161" descr="IMG_20260629_100240.jpg"/>
        <xdr:cNvPicPr/>
      </xdr:nvPicPr>
      <xdr:blipFill>
        <a:blip r:embed="rId148"/>
        <a:stretch/>
      </xdr:blipFill>
      <xdr:spPr>
        <a:xfrm>
          <a:off x="30333240" y="43252920"/>
          <a:ext cx="39996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964080</xdr:colOff>
      <xdr:row>28</xdr:row>
      <xdr:rowOff>533160</xdr:rowOff>
    </xdr:to>
    <xdr:pic>
      <xdr:nvPicPr>
        <xdr:cNvPr id="148" name="图片 162" descr=""/>
        <xdr:cNvPicPr/>
      </xdr:nvPicPr>
      <xdr:blipFill>
        <a:blip r:embed="rId149"/>
        <a:stretch/>
      </xdr:blipFill>
      <xdr:spPr>
        <a:xfrm>
          <a:off x="31340520" y="14982840"/>
          <a:ext cx="9640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59</xdr:row>
      <xdr:rowOff>0</xdr:rowOff>
    </xdr:from>
    <xdr:to>
      <xdr:col>20</xdr:col>
      <xdr:colOff>972000</xdr:colOff>
      <xdr:row>59</xdr:row>
      <xdr:rowOff>532800</xdr:rowOff>
    </xdr:to>
    <xdr:pic>
      <xdr:nvPicPr>
        <xdr:cNvPr id="149" name="图片 164" descr=""/>
        <xdr:cNvPicPr/>
      </xdr:nvPicPr>
      <xdr:blipFill>
        <a:blip r:embed="rId150"/>
        <a:stretch/>
      </xdr:blipFill>
      <xdr:spPr>
        <a:xfrm>
          <a:off x="31340520" y="31518360"/>
          <a:ext cx="97200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878400</xdr:colOff>
      <xdr:row>16</xdr:row>
      <xdr:rowOff>533160</xdr:rowOff>
    </xdr:to>
    <xdr:pic>
      <xdr:nvPicPr>
        <xdr:cNvPr id="150" name="图片 165" descr=""/>
        <xdr:cNvPicPr/>
      </xdr:nvPicPr>
      <xdr:blipFill>
        <a:blip r:embed="rId151"/>
        <a:stretch/>
      </xdr:blipFill>
      <xdr:spPr>
        <a:xfrm>
          <a:off x="31340520" y="8582040"/>
          <a:ext cx="8784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1161000</xdr:colOff>
      <xdr:row>1</xdr:row>
      <xdr:rowOff>533160</xdr:rowOff>
    </xdr:to>
    <xdr:pic>
      <xdr:nvPicPr>
        <xdr:cNvPr id="151" name="图片 15" descr="8c7a90d4068d4005a4e20d7ac8215446"/>
        <xdr:cNvPicPr/>
      </xdr:nvPicPr>
      <xdr:blipFill>
        <a:blip r:embed="rId152"/>
        <a:stretch/>
      </xdr:blipFill>
      <xdr:spPr>
        <a:xfrm>
          <a:off x="31340520" y="581040"/>
          <a:ext cx="116100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599040</xdr:colOff>
      <xdr:row>2</xdr:row>
      <xdr:rowOff>532800</xdr:rowOff>
    </xdr:to>
    <xdr:pic>
      <xdr:nvPicPr>
        <xdr:cNvPr id="152" name="图片 54" descr="8b0c5d9d6e1bd3cfebc59d9393d5ea06"/>
        <xdr:cNvPicPr/>
      </xdr:nvPicPr>
      <xdr:blipFill>
        <a:blip r:embed="rId153"/>
        <a:stretch/>
      </xdr:blipFill>
      <xdr:spPr>
        <a:xfrm>
          <a:off x="30333240" y="1114560"/>
          <a:ext cx="59904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871560</xdr:colOff>
      <xdr:row>2</xdr:row>
      <xdr:rowOff>532800</xdr:rowOff>
    </xdr:to>
    <xdr:pic>
      <xdr:nvPicPr>
        <xdr:cNvPr id="153" name="图片 117" descr="cb6fc5ed1ac84ddf97f0efeb31e29f38"/>
        <xdr:cNvPicPr/>
      </xdr:nvPicPr>
      <xdr:blipFill>
        <a:blip r:embed="rId154"/>
        <a:stretch/>
      </xdr:blipFill>
      <xdr:spPr>
        <a:xfrm>
          <a:off x="31340520" y="1114560"/>
          <a:ext cx="87156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561240</xdr:colOff>
      <xdr:row>3</xdr:row>
      <xdr:rowOff>533160</xdr:rowOff>
    </xdr:to>
    <xdr:pic>
      <xdr:nvPicPr>
        <xdr:cNvPr id="154" name="图片 163" descr="982efa1122849cd939a2929464399ab6"/>
        <xdr:cNvPicPr/>
      </xdr:nvPicPr>
      <xdr:blipFill>
        <a:blip r:embed="rId155"/>
        <a:stretch/>
      </xdr:blipFill>
      <xdr:spPr>
        <a:xfrm>
          <a:off x="30333240" y="1647720"/>
          <a:ext cx="56124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1118520</xdr:colOff>
      <xdr:row>3</xdr:row>
      <xdr:rowOff>533160</xdr:rowOff>
    </xdr:to>
    <xdr:pic>
      <xdr:nvPicPr>
        <xdr:cNvPr id="155" name="图片 166" descr="a69a6789328949c18877f9386f4041e2"/>
        <xdr:cNvPicPr/>
      </xdr:nvPicPr>
      <xdr:blipFill>
        <a:blip r:embed="rId156"/>
        <a:stretch/>
      </xdr:blipFill>
      <xdr:spPr>
        <a:xfrm>
          <a:off x="31340520" y="1647720"/>
          <a:ext cx="11185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772920</xdr:colOff>
      <xdr:row>4</xdr:row>
      <xdr:rowOff>533160</xdr:rowOff>
    </xdr:to>
    <xdr:pic>
      <xdr:nvPicPr>
        <xdr:cNvPr id="156" name="图片 167" descr="0ead827d2837ed88a9de3562c2c16755"/>
        <xdr:cNvPicPr/>
      </xdr:nvPicPr>
      <xdr:blipFill>
        <a:blip r:embed="rId157"/>
        <a:stretch/>
      </xdr:blipFill>
      <xdr:spPr>
        <a:xfrm>
          <a:off x="30333240" y="2181240"/>
          <a:ext cx="7729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1228320</xdr:colOff>
      <xdr:row>4</xdr:row>
      <xdr:rowOff>533160</xdr:rowOff>
    </xdr:to>
    <xdr:pic>
      <xdr:nvPicPr>
        <xdr:cNvPr id="157" name="图片 168" descr="cd66bbe8b2e54d98aeb92a29e094dea0"/>
        <xdr:cNvPicPr/>
      </xdr:nvPicPr>
      <xdr:blipFill>
        <a:blip r:embed="rId158"/>
        <a:stretch/>
      </xdr:blipFill>
      <xdr:spPr>
        <a:xfrm>
          <a:off x="31340520" y="2181240"/>
          <a:ext cx="12283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886680</xdr:colOff>
      <xdr:row>5</xdr:row>
      <xdr:rowOff>532800</xdr:rowOff>
    </xdr:to>
    <xdr:pic>
      <xdr:nvPicPr>
        <xdr:cNvPr id="158" name="图片 169" descr="7b957431e9eee9440e0efa7eadc2ae08"/>
        <xdr:cNvPicPr/>
      </xdr:nvPicPr>
      <xdr:blipFill>
        <a:blip r:embed="rId159"/>
        <a:stretch/>
      </xdr:blipFill>
      <xdr:spPr>
        <a:xfrm>
          <a:off x="30333240" y="2714760"/>
          <a:ext cx="8866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971280</xdr:colOff>
      <xdr:row>5</xdr:row>
      <xdr:rowOff>532800</xdr:rowOff>
    </xdr:to>
    <xdr:pic>
      <xdr:nvPicPr>
        <xdr:cNvPr id="159" name="图片 170" descr="438406fe082b46e0bc0ae1e52004ef37"/>
        <xdr:cNvPicPr/>
      </xdr:nvPicPr>
      <xdr:blipFill>
        <a:blip r:embed="rId160"/>
        <a:stretch/>
      </xdr:blipFill>
      <xdr:spPr>
        <a:xfrm>
          <a:off x="31340520" y="2714760"/>
          <a:ext cx="971280" cy="5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1233000</xdr:colOff>
      <xdr:row>13</xdr:row>
      <xdr:rowOff>533160</xdr:rowOff>
    </xdr:to>
    <xdr:pic>
      <xdr:nvPicPr>
        <xdr:cNvPr id="160" name="图片 25" descr=""/>
        <xdr:cNvPicPr/>
      </xdr:nvPicPr>
      <xdr:blipFill>
        <a:blip r:embed="rId161"/>
        <a:stretch/>
      </xdr:blipFill>
      <xdr:spPr>
        <a:xfrm>
          <a:off x="31340520" y="6981840"/>
          <a:ext cx="12330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82</xdr:row>
      <xdr:rowOff>0</xdr:rowOff>
    </xdr:from>
    <xdr:to>
      <xdr:col>20</xdr:col>
      <xdr:colOff>1287000</xdr:colOff>
      <xdr:row>82</xdr:row>
      <xdr:rowOff>533160</xdr:rowOff>
    </xdr:to>
    <xdr:pic>
      <xdr:nvPicPr>
        <xdr:cNvPr id="161" name="图片 26" descr=""/>
        <xdr:cNvPicPr/>
      </xdr:nvPicPr>
      <xdr:blipFill>
        <a:blip r:embed="rId162"/>
        <a:stretch/>
      </xdr:blipFill>
      <xdr:spPr>
        <a:xfrm>
          <a:off x="31340520" y="43786440"/>
          <a:ext cx="12870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83</xdr:row>
      <xdr:rowOff>0</xdr:rowOff>
    </xdr:from>
    <xdr:to>
      <xdr:col>20</xdr:col>
      <xdr:colOff>1454400</xdr:colOff>
      <xdr:row>83</xdr:row>
      <xdr:rowOff>532800</xdr:rowOff>
    </xdr:to>
    <xdr:pic>
      <xdr:nvPicPr>
        <xdr:cNvPr id="162" name="图片 27" descr=""/>
        <xdr:cNvPicPr/>
      </xdr:nvPicPr>
      <xdr:blipFill>
        <a:blip r:embed="rId163"/>
        <a:stretch/>
      </xdr:blipFill>
      <xdr:spPr>
        <a:xfrm>
          <a:off x="31340520" y="44319960"/>
          <a:ext cx="145440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84</xdr:row>
      <xdr:rowOff>0</xdr:rowOff>
    </xdr:from>
    <xdr:to>
      <xdr:col>20</xdr:col>
      <xdr:colOff>1388160</xdr:colOff>
      <xdr:row>84</xdr:row>
      <xdr:rowOff>533160</xdr:rowOff>
    </xdr:to>
    <xdr:pic>
      <xdr:nvPicPr>
        <xdr:cNvPr id="163" name="图片 28" descr=""/>
        <xdr:cNvPicPr/>
      </xdr:nvPicPr>
      <xdr:blipFill>
        <a:blip r:embed="rId164"/>
        <a:stretch/>
      </xdr:blipFill>
      <xdr:spPr>
        <a:xfrm>
          <a:off x="31340520" y="44853120"/>
          <a:ext cx="13881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86</xdr:row>
      <xdr:rowOff>0</xdr:rowOff>
    </xdr:from>
    <xdr:to>
      <xdr:col>20</xdr:col>
      <xdr:colOff>1367640</xdr:colOff>
      <xdr:row>86</xdr:row>
      <xdr:rowOff>532800</xdr:rowOff>
    </xdr:to>
    <xdr:pic>
      <xdr:nvPicPr>
        <xdr:cNvPr id="164" name="图片 29" descr=""/>
        <xdr:cNvPicPr/>
      </xdr:nvPicPr>
      <xdr:blipFill>
        <a:blip r:embed="rId165"/>
        <a:stretch/>
      </xdr:blipFill>
      <xdr:spPr>
        <a:xfrm>
          <a:off x="31340520" y="45920160"/>
          <a:ext cx="136764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87</xdr:row>
      <xdr:rowOff>0</xdr:rowOff>
    </xdr:from>
    <xdr:to>
      <xdr:col>20</xdr:col>
      <xdr:colOff>1390680</xdr:colOff>
      <xdr:row>87</xdr:row>
      <xdr:rowOff>533160</xdr:rowOff>
    </xdr:to>
    <xdr:pic>
      <xdr:nvPicPr>
        <xdr:cNvPr id="165" name="图片 30" descr=""/>
        <xdr:cNvPicPr/>
      </xdr:nvPicPr>
      <xdr:blipFill>
        <a:blip r:embed="rId166"/>
        <a:stretch/>
      </xdr:blipFill>
      <xdr:spPr>
        <a:xfrm>
          <a:off x="31340520" y="46453320"/>
          <a:ext cx="13906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88</xdr:row>
      <xdr:rowOff>0</xdr:rowOff>
    </xdr:from>
    <xdr:to>
      <xdr:col>20</xdr:col>
      <xdr:colOff>1383120</xdr:colOff>
      <xdr:row>88</xdr:row>
      <xdr:rowOff>533160</xdr:rowOff>
    </xdr:to>
    <xdr:pic>
      <xdr:nvPicPr>
        <xdr:cNvPr id="166" name="图片 31" descr=""/>
        <xdr:cNvPicPr/>
      </xdr:nvPicPr>
      <xdr:blipFill>
        <a:blip r:embed="rId167"/>
        <a:stretch/>
      </xdr:blipFill>
      <xdr:spPr>
        <a:xfrm>
          <a:off x="31340520" y="46986840"/>
          <a:ext cx="13831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89</xdr:row>
      <xdr:rowOff>0</xdr:rowOff>
    </xdr:from>
    <xdr:to>
      <xdr:col>20</xdr:col>
      <xdr:colOff>1406880</xdr:colOff>
      <xdr:row>89</xdr:row>
      <xdr:rowOff>532800</xdr:rowOff>
    </xdr:to>
    <xdr:pic>
      <xdr:nvPicPr>
        <xdr:cNvPr id="167" name="图片 32" descr=""/>
        <xdr:cNvPicPr/>
      </xdr:nvPicPr>
      <xdr:blipFill>
        <a:blip r:embed="rId168"/>
        <a:stretch/>
      </xdr:blipFill>
      <xdr:spPr>
        <a:xfrm>
          <a:off x="31340520" y="47520360"/>
          <a:ext cx="140688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85</xdr:row>
      <xdr:rowOff>0</xdr:rowOff>
    </xdr:from>
    <xdr:to>
      <xdr:col>20</xdr:col>
      <xdr:colOff>1386000</xdr:colOff>
      <xdr:row>85</xdr:row>
      <xdr:rowOff>533160</xdr:rowOff>
    </xdr:to>
    <xdr:pic>
      <xdr:nvPicPr>
        <xdr:cNvPr id="168" name="图片 33" descr=""/>
        <xdr:cNvPicPr/>
      </xdr:nvPicPr>
      <xdr:blipFill>
        <a:blip r:embed="rId169"/>
        <a:stretch/>
      </xdr:blipFill>
      <xdr:spPr>
        <a:xfrm>
          <a:off x="31340520" y="45386640"/>
          <a:ext cx="13860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83</xdr:row>
      <xdr:rowOff>0</xdr:rowOff>
    </xdr:from>
    <xdr:to>
      <xdr:col>19</xdr:col>
      <xdr:colOff>877680</xdr:colOff>
      <xdr:row>83</xdr:row>
      <xdr:rowOff>532800</xdr:rowOff>
    </xdr:to>
    <xdr:pic>
      <xdr:nvPicPr>
        <xdr:cNvPr id="169" name="图片 171" descr=""/>
        <xdr:cNvPicPr/>
      </xdr:nvPicPr>
      <xdr:blipFill>
        <a:blip r:embed="rId170"/>
        <a:stretch/>
      </xdr:blipFill>
      <xdr:spPr>
        <a:xfrm>
          <a:off x="30333240" y="44319960"/>
          <a:ext cx="87768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84</xdr:row>
      <xdr:rowOff>0</xdr:rowOff>
    </xdr:from>
    <xdr:to>
      <xdr:col>19</xdr:col>
      <xdr:colOff>778320</xdr:colOff>
      <xdr:row>84</xdr:row>
      <xdr:rowOff>533160</xdr:rowOff>
    </xdr:to>
    <xdr:pic>
      <xdr:nvPicPr>
        <xdr:cNvPr id="170" name="图片 172" descr=""/>
        <xdr:cNvPicPr/>
      </xdr:nvPicPr>
      <xdr:blipFill>
        <a:blip r:embed="rId171"/>
        <a:stretch/>
      </xdr:blipFill>
      <xdr:spPr>
        <a:xfrm>
          <a:off x="30333240" y="44853120"/>
          <a:ext cx="7783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813240</xdr:colOff>
      <xdr:row>85</xdr:row>
      <xdr:rowOff>533160</xdr:rowOff>
    </xdr:to>
    <xdr:pic>
      <xdr:nvPicPr>
        <xdr:cNvPr id="171" name="图片 173" descr=""/>
        <xdr:cNvPicPr/>
      </xdr:nvPicPr>
      <xdr:blipFill>
        <a:blip r:embed="rId172"/>
        <a:stretch/>
      </xdr:blipFill>
      <xdr:spPr>
        <a:xfrm>
          <a:off x="30333240" y="45386640"/>
          <a:ext cx="8132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87</xdr:row>
      <xdr:rowOff>0</xdr:rowOff>
    </xdr:from>
    <xdr:to>
      <xdr:col>19</xdr:col>
      <xdr:colOff>802440</xdr:colOff>
      <xdr:row>87</xdr:row>
      <xdr:rowOff>533160</xdr:rowOff>
    </xdr:to>
    <xdr:pic>
      <xdr:nvPicPr>
        <xdr:cNvPr id="172" name="图片 174" descr=""/>
        <xdr:cNvPicPr/>
      </xdr:nvPicPr>
      <xdr:blipFill>
        <a:blip r:embed="rId173"/>
        <a:stretch/>
      </xdr:blipFill>
      <xdr:spPr>
        <a:xfrm>
          <a:off x="30333240" y="46453320"/>
          <a:ext cx="8024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88</xdr:row>
      <xdr:rowOff>0</xdr:rowOff>
    </xdr:from>
    <xdr:to>
      <xdr:col>19</xdr:col>
      <xdr:colOff>1006560</xdr:colOff>
      <xdr:row>88</xdr:row>
      <xdr:rowOff>513360</xdr:rowOff>
    </xdr:to>
    <xdr:pic>
      <xdr:nvPicPr>
        <xdr:cNvPr id="173" name="图片 175" descr=""/>
        <xdr:cNvPicPr/>
      </xdr:nvPicPr>
      <xdr:blipFill>
        <a:blip r:embed="rId174"/>
        <a:stretch/>
      </xdr:blipFill>
      <xdr:spPr>
        <a:xfrm>
          <a:off x="30333240" y="46986840"/>
          <a:ext cx="1006560" cy="513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89</xdr:row>
      <xdr:rowOff>0</xdr:rowOff>
    </xdr:from>
    <xdr:to>
      <xdr:col>19</xdr:col>
      <xdr:colOff>913320</xdr:colOff>
      <xdr:row>89</xdr:row>
      <xdr:rowOff>532800</xdr:rowOff>
    </xdr:to>
    <xdr:pic>
      <xdr:nvPicPr>
        <xdr:cNvPr id="174" name="图片 176" descr=""/>
        <xdr:cNvPicPr/>
      </xdr:nvPicPr>
      <xdr:blipFill>
        <a:blip r:embed="rId175"/>
        <a:stretch/>
      </xdr:blipFill>
      <xdr:spPr>
        <a:xfrm>
          <a:off x="30333240" y="47520360"/>
          <a:ext cx="91332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82</xdr:row>
      <xdr:rowOff>0</xdr:rowOff>
    </xdr:from>
    <xdr:to>
      <xdr:col>19</xdr:col>
      <xdr:colOff>1006560</xdr:colOff>
      <xdr:row>82</xdr:row>
      <xdr:rowOff>479520</xdr:rowOff>
    </xdr:to>
    <xdr:pic>
      <xdr:nvPicPr>
        <xdr:cNvPr id="175" name="图片 177" descr=""/>
        <xdr:cNvPicPr/>
      </xdr:nvPicPr>
      <xdr:blipFill>
        <a:blip r:embed="rId176"/>
        <a:stretch/>
      </xdr:blipFill>
      <xdr:spPr>
        <a:xfrm>
          <a:off x="30333240" y="43786440"/>
          <a:ext cx="1006560" cy="479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1006560</xdr:colOff>
      <xdr:row>86</xdr:row>
      <xdr:rowOff>466920</xdr:rowOff>
    </xdr:to>
    <xdr:pic>
      <xdr:nvPicPr>
        <xdr:cNvPr id="176" name="图片 178" descr=""/>
        <xdr:cNvPicPr/>
      </xdr:nvPicPr>
      <xdr:blipFill>
        <a:blip r:embed="rId177"/>
        <a:stretch/>
      </xdr:blipFill>
      <xdr:spPr>
        <a:xfrm>
          <a:off x="30333240" y="45920160"/>
          <a:ext cx="1006560" cy="466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989280</xdr:colOff>
      <xdr:row>17</xdr:row>
      <xdr:rowOff>533520</xdr:rowOff>
    </xdr:to>
    <xdr:pic>
      <xdr:nvPicPr>
        <xdr:cNvPr id="177" name="图片 179" descr=""/>
        <xdr:cNvPicPr/>
      </xdr:nvPicPr>
      <xdr:blipFill>
        <a:blip r:embed="rId178"/>
        <a:stretch/>
      </xdr:blipFill>
      <xdr:spPr>
        <a:xfrm>
          <a:off x="31340520" y="9115560"/>
          <a:ext cx="989280" cy="53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1"/>
  <sheetViews>
    <sheetView showFormulas="false" showGridLines="false" showRowColHeaders="true" showZeros="true" rightToLeft="false" tabSelected="true" showOutlineSymbols="true" defaultGridColor="true" view="normal" topLeftCell="A23" colorId="64" zoomScale="50" zoomScaleNormal="50" zoomScalePageLayoutView="100" workbookViewId="0">
      <selection pane="topLeft" activeCell="L36" activeCellId="0" sqref="L36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65.09"/>
    <col collapsed="false" customWidth="true" hidden="false" outlineLevel="0" max="3" min="3" style="2" width="22.86"/>
    <col collapsed="false" customWidth="true" hidden="false" outlineLevel="0" max="4" min="4" style="2" width="17.71"/>
    <col collapsed="false" customWidth="true" hidden="false" outlineLevel="0" max="5" min="5" style="2" width="41.71"/>
    <col collapsed="false" customWidth="false" hidden="false" outlineLevel="0" max="6" min="6" style="2" width="9"/>
    <col collapsed="false" customWidth="true" hidden="false" outlineLevel="0" max="7" min="7" style="2" width="20.42"/>
    <col collapsed="false" customWidth="true" hidden="false" outlineLevel="0" max="8" min="8" style="2" width="14.57"/>
    <col collapsed="false" customWidth="true" hidden="false" outlineLevel="0" max="9" min="9" style="3" width="20.14"/>
    <col collapsed="false" customWidth="true" hidden="false" outlineLevel="0" max="10" min="10" style="3" width="13.57"/>
    <col collapsed="false" customWidth="true" hidden="false" outlineLevel="0" max="11" min="11" style="3" width="12.57"/>
    <col collapsed="false" customWidth="true" hidden="false" outlineLevel="0" max="12" min="12" style="3" width="49.29"/>
    <col collapsed="false" customWidth="true" hidden="false" outlineLevel="0" max="13" min="13" style="3" width="17.15"/>
    <col collapsed="false" customWidth="true" hidden="false" outlineLevel="0" max="14" min="14" style="3" width="23"/>
    <col collapsed="false" customWidth="true" hidden="false" outlineLevel="0" max="16" min="15" style="2" width="14.14"/>
    <col collapsed="false" customWidth="true" hidden="false" outlineLevel="0" max="17" min="17" style="2" width="12"/>
    <col collapsed="false" customWidth="true" hidden="false" outlineLevel="0" max="18" min="18" style="2" width="15.85"/>
    <col collapsed="false" customWidth="true" hidden="false" outlineLevel="0" max="19" min="19" style="2" width="15.71"/>
    <col collapsed="false" customWidth="true" hidden="false" outlineLevel="0" max="20" min="20" style="2" width="14.29"/>
    <col collapsed="false" customWidth="true" hidden="false" outlineLevel="0" max="21" min="21" style="2" width="28.71"/>
    <col collapsed="false" customWidth="true" hidden="false" outlineLevel="0" max="22" min="22" style="1" width="14.29"/>
    <col collapsed="false" customWidth="true" hidden="fals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57"/>
    <col collapsed="false" customWidth="true" hidden="false" outlineLevel="0" max="28" min="28" style="6" width="11.57"/>
    <col collapsed="false" customWidth="true" hidden="false" outlineLevel="0" max="29" min="29" style="5" width="11.57"/>
    <col collapsed="false" customWidth="true" hidden="false" outlineLevel="0" max="30" min="30" style="1" width="19.57"/>
    <col collapsed="false" customWidth="true" hidden="false" outlineLevel="0" max="31" min="31" style="2" width="18.14"/>
    <col collapsed="false" customWidth="true" hidden="false" outlineLevel="0" max="32" min="32" style="2" width="22.86"/>
    <col collapsed="false" customWidth="true" hidden="false" outlineLevel="0" max="33" min="33" style="2" width="17"/>
    <col collapsed="false" customWidth="true" hidden="false" outlineLevel="0" max="34" min="34" style="2" width="11.43"/>
    <col collapsed="false" customWidth="true" hidden="false" outlineLevel="0" max="35" min="35" style="2" width="14.86"/>
    <col collapsed="false" customWidth="false" hidden="false" outlineLevel="0" max="16384" min="36" style="2" width="9"/>
  </cols>
  <sheetData>
    <row r="1" s="12" customFormat="true" ht="45.75" hidden="false" customHeight="true" outlineLevel="0" collapsed="false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0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11" t="s">
        <v>33</v>
      </c>
    </row>
    <row r="2" customFormat="false" ht="42" hidden="false" customHeight="true" outlineLevel="0" collapsed="false">
      <c r="A2" s="13" t="s">
        <v>34</v>
      </c>
      <c r="B2" s="14" t="s">
        <v>35</v>
      </c>
      <c r="C2" s="13" t="s">
        <v>36</v>
      </c>
      <c r="D2" s="15" t="s">
        <v>37</v>
      </c>
      <c r="E2" s="13" t="s">
        <v>38</v>
      </c>
      <c r="F2" s="16"/>
      <c r="G2" s="13" t="s">
        <v>39</v>
      </c>
      <c r="H2" s="13" t="s">
        <v>39</v>
      </c>
      <c r="I2" s="13" t="s">
        <v>40</v>
      </c>
      <c r="J2" s="13" t="n">
        <v>8442500000</v>
      </c>
      <c r="K2" s="13" t="n">
        <v>84425000</v>
      </c>
      <c r="L2" s="17" t="s">
        <v>41</v>
      </c>
      <c r="M2" s="16" t="s">
        <v>42</v>
      </c>
      <c r="N2" s="18" t="s">
        <v>43</v>
      </c>
      <c r="O2" s="18" t="s">
        <v>39</v>
      </c>
      <c r="P2" s="18" t="s">
        <v>39</v>
      </c>
      <c r="Q2" s="19" t="s">
        <v>44</v>
      </c>
      <c r="R2" s="18" t="s">
        <v>45</v>
      </c>
      <c r="S2" s="18" t="s">
        <v>46</v>
      </c>
      <c r="T2" s="20"/>
      <c r="U2" s="18"/>
      <c r="V2" s="21" t="n">
        <v>4</v>
      </c>
      <c r="W2" s="22" t="n">
        <v>260</v>
      </c>
      <c r="X2" s="23" t="n">
        <f aca="false">ROUND(W2/1.03*1.08/6.8067,4)</f>
        <v>40.0519</v>
      </c>
      <c r="Y2" s="24" t="n">
        <f aca="false">ROUND(X2*V2,2)</f>
        <v>160.21</v>
      </c>
      <c r="Z2" s="21" t="s">
        <v>47</v>
      </c>
      <c r="AA2" s="21" t="n">
        <v>1</v>
      </c>
      <c r="AB2" s="25" t="n">
        <v>6.3</v>
      </c>
      <c r="AC2" s="13" t="n">
        <v>0.68</v>
      </c>
      <c r="AD2" s="21" t="s">
        <v>48</v>
      </c>
      <c r="AE2" s="18" t="s">
        <v>49</v>
      </c>
      <c r="AF2" s="13" t="s">
        <v>36</v>
      </c>
      <c r="AG2" s="26" t="s">
        <v>50</v>
      </c>
      <c r="AH2" s="27" t="n">
        <f aca="false">ROUND(W2/1.03*1.08,4)</f>
        <v>272.6214</v>
      </c>
    </row>
    <row r="3" customFormat="false" ht="42" hidden="false" customHeight="true" outlineLevel="0" collapsed="false">
      <c r="A3" s="13" t="s">
        <v>51</v>
      </c>
      <c r="B3" s="14" t="s">
        <v>35</v>
      </c>
      <c r="C3" s="13" t="s">
        <v>36</v>
      </c>
      <c r="D3" s="15" t="s">
        <v>52</v>
      </c>
      <c r="E3" s="13" t="s">
        <v>38</v>
      </c>
      <c r="F3" s="16"/>
      <c r="G3" s="13" t="s">
        <v>39</v>
      </c>
      <c r="H3" s="13" t="s">
        <v>39</v>
      </c>
      <c r="I3" s="13" t="s">
        <v>53</v>
      </c>
      <c r="J3" s="13" t="n">
        <v>3701309000</v>
      </c>
      <c r="K3" s="13" t="n">
        <v>37013000</v>
      </c>
      <c r="L3" s="17" t="s">
        <v>54</v>
      </c>
      <c r="M3" s="16" t="s">
        <v>55</v>
      </c>
      <c r="N3" s="16" t="s">
        <v>55</v>
      </c>
      <c r="O3" s="18" t="s">
        <v>39</v>
      </c>
      <c r="P3" s="18" t="s">
        <v>39</v>
      </c>
      <c r="Q3" s="19" t="s">
        <v>44</v>
      </c>
      <c r="R3" s="18" t="s">
        <v>45</v>
      </c>
      <c r="S3" s="18" t="s">
        <v>46</v>
      </c>
      <c r="T3" s="20"/>
      <c r="U3" s="18"/>
      <c r="V3" s="21" t="n">
        <v>1</v>
      </c>
      <c r="W3" s="22" t="n">
        <v>60</v>
      </c>
      <c r="X3" s="23" t="n">
        <f aca="false">ROUND(W3/1.03*1.08/6.8067,4)</f>
        <v>9.2427</v>
      </c>
      <c r="Y3" s="24" t="n">
        <f aca="false">ROUND(X3*V3,2)</f>
        <v>9.24</v>
      </c>
      <c r="Z3" s="21"/>
      <c r="AA3" s="21"/>
      <c r="AB3" s="25"/>
      <c r="AC3" s="13" t="n">
        <v>0.01</v>
      </c>
      <c r="AD3" s="21"/>
      <c r="AE3" s="13" t="s">
        <v>56</v>
      </c>
      <c r="AF3" s="13" t="s">
        <v>36</v>
      </c>
      <c r="AG3" s="26" t="s">
        <v>50</v>
      </c>
      <c r="AH3" s="27" t="n">
        <f aca="false">ROUND(W3/1.03*1.08,4)</f>
        <v>62.9126</v>
      </c>
    </row>
    <row r="4" customFormat="false" ht="42" hidden="false" customHeight="true" outlineLevel="0" collapsed="false">
      <c r="A4" s="13" t="s">
        <v>51</v>
      </c>
      <c r="B4" s="14" t="s">
        <v>35</v>
      </c>
      <c r="C4" s="13" t="s">
        <v>36</v>
      </c>
      <c r="D4" s="15" t="s">
        <v>52</v>
      </c>
      <c r="E4" s="13" t="s">
        <v>38</v>
      </c>
      <c r="F4" s="16"/>
      <c r="G4" s="13" t="s">
        <v>39</v>
      </c>
      <c r="H4" s="13" t="s">
        <v>39</v>
      </c>
      <c r="I4" s="13" t="s">
        <v>57</v>
      </c>
      <c r="J4" s="13" t="n">
        <v>3701309000</v>
      </c>
      <c r="K4" s="13" t="n">
        <v>37013000</v>
      </c>
      <c r="L4" s="17" t="s">
        <v>54</v>
      </c>
      <c r="M4" s="16" t="s">
        <v>55</v>
      </c>
      <c r="N4" s="16" t="s">
        <v>55</v>
      </c>
      <c r="O4" s="18" t="s">
        <v>39</v>
      </c>
      <c r="P4" s="18" t="s">
        <v>39</v>
      </c>
      <c r="Q4" s="19" t="s">
        <v>44</v>
      </c>
      <c r="R4" s="18" t="s">
        <v>45</v>
      </c>
      <c r="S4" s="18" t="s">
        <v>46</v>
      </c>
      <c r="T4" s="20"/>
      <c r="U4" s="18"/>
      <c r="V4" s="21" t="n">
        <v>1</v>
      </c>
      <c r="W4" s="22" t="n">
        <v>60</v>
      </c>
      <c r="X4" s="23" t="n">
        <f aca="false">ROUND(W4/1.03*1.08/6.8067,4)</f>
        <v>9.2427</v>
      </c>
      <c r="Y4" s="24" t="n">
        <f aca="false">ROUND(X4*V4,2)</f>
        <v>9.24</v>
      </c>
      <c r="Z4" s="21"/>
      <c r="AA4" s="21"/>
      <c r="AB4" s="25"/>
      <c r="AC4" s="13" t="n">
        <v>0.01</v>
      </c>
      <c r="AD4" s="21"/>
      <c r="AE4" s="13" t="s">
        <v>56</v>
      </c>
      <c r="AF4" s="13" t="s">
        <v>36</v>
      </c>
      <c r="AG4" s="26" t="s">
        <v>50</v>
      </c>
      <c r="AH4" s="27" t="n">
        <f aca="false">ROUND(W4/1.03*1.08,4)</f>
        <v>62.9126</v>
      </c>
    </row>
    <row r="5" customFormat="false" ht="42" hidden="false" customHeight="true" outlineLevel="0" collapsed="false">
      <c r="A5" s="13" t="s">
        <v>51</v>
      </c>
      <c r="B5" s="14" t="s">
        <v>35</v>
      </c>
      <c r="C5" s="13" t="s">
        <v>36</v>
      </c>
      <c r="D5" s="15" t="s">
        <v>52</v>
      </c>
      <c r="E5" s="13" t="s">
        <v>38</v>
      </c>
      <c r="F5" s="16"/>
      <c r="G5" s="13" t="s">
        <v>39</v>
      </c>
      <c r="H5" s="13" t="s">
        <v>39</v>
      </c>
      <c r="I5" s="13" t="s">
        <v>53</v>
      </c>
      <c r="J5" s="13" t="n">
        <v>3701309000</v>
      </c>
      <c r="K5" s="13" t="n">
        <v>37013000</v>
      </c>
      <c r="L5" s="17" t="s">
        <v>58</v>
      </c>
      <c r="M5" s="16"/>
      <c r="N5" s="16" t="s">
        <v>55</v>
      </c>
      <c r="O5" s="18" t="s">
        <v>39</v>
      </c>
      <c r="P5" s="18" t="s">
        <v>39</v>
      </c>
      <c r="Q5" s="19" t="s">
        <v>44</v>
      </c>
      <c r="R5" s="18" t="s">
        <v>45</v>
      </c>
      <c r="S5" s="18" t="s">
        <v>46</v>
      </c>
      <c r="T5" s="20"/>
      <c r="U5" s="18"/>
      <c r="V5" s="21" t="n">
        <v>1</v>
      </c>
      <c r="W5" s="22" t="n">
        <v>60</v>
      </c>
      <c r="X5" s="23" t="n">
        <f aca="false">ROUND(W5/1.01*1.08/6.8067,4)</f>
        <v>9.4258</v>
      </c>
      <c r="Y5" s="24" t="n">
        <f aca="false">ROUND(X5*V5,2)</f>
        <v>9.43</v>
      </c>
      <c r="Z5" s="21"/>
      <c r="AA5" s="21"/>
      <c r="AB5" s="25"/>
      <c r="AC5" s="13" t="n">
        <v>0.01</v>
      </c>
      <c r="AD5" s="21"/>
      <c r="AE5" s="13" t="s">
        <v>59</v>
      </c>
      <c r="AF5" s="13" t="s">
        <v>36</v>
      </c>
      <c r="AG5" s="26" t="s">
        <v>50</v>
      </c>
      <c r="AH5" s="27" t="n">
        <f aca="false">ROUND(W5/1.01*1.08,4)</f>
        <v>64.1584</v>
      </c>
    </row>
    <row r="6" customFormat="false" ht="42" hidden="false" customHeight="true" outlineLevel="0" collapsed="false">
      <c r="A6" s="13" t="s">
        <v>51</v>
      </c>
      <c r="B6" s="14" t="s">
        <v>35</v>
      </c>
      <c r="C6" s="13" t="s">
        <v>36</v>
      </c>
      <c r="D6" s="15" t="s">
        <v>52</v>
      </c>
      <c r="E6" s="13" t="s">
        <v>38</v>
      </c>
      <c r="F6" s="16"/>
      <c r="G6" s="13" t="s">
        <v>39</v>
      </c>
      <c r="H6" s="13" t="s">
        <v>39</v>
      </c>
      <c r="I6" s="13" t="s">
        <v>57</v>
      </c>
      <c r="J6" s="13" t="n">
        <v>3701309000</v>
      </c>
      <c r="K6" s="13" t="n">
        <v>37013000</v>
      </c>
      <c r="L6" s="17" t="s">
        <v>58</v>
      </c>
      <c r="M6" s="16"/>
      <c r="N6" s="16" t="s">
        <v>55</v>
      </c>
      <c r="O6" s="18" t="s">
        <v>39</v>
      </c>
      <c r="P6" s="18" t="s">
        <v>39</v>
      </c>
      <c r="Q6" s="19" t="s">
        <v>44</v>
      </c>
      <c r="R6" s="18" t="s">
        <v>45</v>
      </c>
      <c r="S6" s="18" t="s">
        <v>46</v>
      </c>
      <c r="T6" s="20"/>
      <c r="U6" s="18"/>
      <c r="V6" s="21" t="n">
        <v>1</v>
      </c>
      <c r="W6" s="22" t="n">
        <v>60</v>
      </c>
      <c r="X6" s="23" t="n">
        <f aca="false">ROUND(W6/1.01*1.08/6.8067,4)</f>
        <v>9.4258</v>
      </c>
      <c r="Y6" s="24" t="n">
        <f aca="false">ROUND(X6*V6,2)</f>
        <v>9.43</v>
      </c>
      <c r="Z6" s="21"/>
      <c r="AA6" s="21"/>
      <c r="AB6" s="25"/>
      <c r="AC6" s="13" t="n">
        <v>0.01</v>
      </c>
      <c r="AD6" s="21"/>
      <c r="AE6" s="13" t="s">
        <v>59</v>
      </c>
      <c r="AF6" s="13" t="s">
        <v>36</v>
      </c>
      <c r="AG6" s="26" t="s">
        <v>50</v>
      </c>
      <c r="AH6" s="27" t="n">
        <f aca="false">ROUND(W6/1.01*1.08,4)</f>
        <v>64.1584</v>
      </c>
    </row>
    <row r="7" customFormat="false" ht="42" hidden="false" customHeight="true" outlineLevel="0" collapsed="false">
      <c r="A7" s="13" t="s">
        <v>60</v>
      </c>
      <c r="B7" s="14" t="s">
        <v>35</v>
      </c>
      <c r="C7" s="13" t="s">
        <v>36</v>
      </c>
      <c r="D7" s="15" t="s">
        <v>61</v>
      </c>
      <c r="E7" s="13" t="s">
        <v>62</v>
      </c>
      <c r="F7" s="16"/>
      <c r="G7" s="13" t="s">
        <v>39</v>
      </c>
      <c r="H7" s="13" t="s">
        <v>39</v>
      </c>
      <c r="I7" s="13" t="s">
        <v>63</v>
      </c>
      <c r="J7" s="13" t="n">
        <v>8466200090</v>
      </c>
      <c r="K7" s="13" t="n">
        <v>84662090</v>
      </c>
      <c r="L7" s="17" t="s">
        <v>64</v>
      </c>
      <c r="M7" s="16" t="s">
        <v>65</v>
      </c>
      <c r="N7" s="18" t="s">
        <v>66</v>
      </c>
      <c r="O7" s="18" t="s">
        <v>39</v>
      </c>
      <c r="P7" s="18" t="s">
        <v>39</v>
      </c>
      <c r="Q7" s="19" t="s">
        <v>67</v>
      </c>
      <c r="R7" s="18" t="s">
        <v>45</v>
      </c>
      <c r="S7" s="18" t="s">
        <v>46</v>
      </c>
      <c r="T7" s="20"/>
      <c r="U7" s="18"/>
      <c r="V7" s="21" t="n">
        <v>1</v>
      </c>
      <c r="W7" s="22" t="n">
        <v>120</v>
      </c>
      <c r="X7" s="23" t="n">
        <f aca="false">ROUND(W7/1.13*1.08/6.8067,4)</f>
        <v>16.8496</v>
      </c>
      <c r="Y7" s="24" t="n">
        <f aca="false">ROUND(X7*V7,2)</f>
        <v>16.85</v>
      </c>
      <c r="Z7" s="21"/>
      <c r="AA7" s="21"/>
      <c r="AB7" s="25"/>
      <c r="AC7" s="13" t="n">
        <v>1.07</v>
      </c>
      <c r="AD7" s="21"/>
      <c r="AE7" s="13" t="s">
        <v>68</v>
      </c>
      <c r="AF7" s="13" t="s">
        <v>36</v>
      </c>
      <c r="AG7" s="26" t="s">
        <v>50</v>
      </c>
      <c r="AH7" s="27" t="n">
        <f aca="false">ROUND(W7/1.13*1.08,4)</f>
        <v>114.6903</v>
      </c>
    </row>
    <row r="8" customFormat="false" ht="42" hidden="false" customHeight="true" outlineLevel="0" collapsed="false">
      <c r="A8" s="13" t="s">
        <v>60</v>
      </c>
      <c r="B8" s="14" t="s">
        <v>35</v>
      </c>
      <c r="C8" s="13" t="s">
        <v>36</v>
      </c>
      <c r="D8" s="15" t="s">
        <v>61</v>
      </c>
      <c r="E8" s="13" t="s">
        <v>62</v>
      </c>
      <c r="F8" s="16"/>
      <c r="G8" s="13" t="s">
        <v>39</v>
      </c>
      <c r="H8" s="13" t="s">
        <v>39</v>
      </c>
      <c r="I8" s="13" t="s">
        <v>69</v>
      </c>
      <c r="J8" s="13" t="n">
        <v>8466200090</v>
      </c>
      <c r="K8" s="13" t="n">
        <v>84662090</v>
      </c>
      <c r="L8" s="17" t="s">
        <v>64</v>
      </c>
      <c r="M8" s="16" t="s">
        <v>65</v>
      </c>
      <c r="N8" s="18" t="s">
        <v>66</v>
      </c>
      <c r="O8" s="18" t="s">
        <v>39</v>
      </c>
      <c r="P8" s="18" t="s">
        <v>39</v>
      </c>
      <c r="Q8" s="19" t="s">
        <v>67</v>
      </c>
      <c r="R8" s="18" t="s">
        <v>45</v>
      </c>
      <c r="S8" s="18" t="s">
        <v>46</v>
      </c>
      <c r="T8" s="20"/>
      <c r="U8" s="18"/>
      <c r="V8" s="21" t="n">
        <v>1</v>
      </c>
      <c r="W8" s="22" t="n">
        <v>120</v>
      </c>
      <c r="X8" s="23" t="n">
        <f aca="false">ROUND(W8/1.13*1.08/6.8067,4)</f>
        <v>16.8496</v>
      </c>
      <c r="Y8" s="24" t="n">
        <f aca="false">ROUND(X8*V8,2)</f>
        <v>16.85</v>
      </c>
      <c r="Z8" s="21"/>
      <c r="AA8" s="21"/>
      <c r="AB8" s="25"/>
      <c r="AC8" s="13" t="n">
        <v>1.04</v>
      </c>
      <c r="AD8" s="21"/>
      <c r="AE8" s="13" t="s">
        <v>70</v>
      </c>
      <c r="AF8" s="13" t="s">
        <v>36</v>
      </c>
      <c r="AG8" s="26" t="s">
        <v>50</v>
      </c>
      <c r="AH8" s="27" t="n">
        <f aca="false">ROUND(W8/1.13*1.08,4)</f>
        <v>114.6903</v>
      </c>
    </row>
    <row r="9" customFormat="false" ht="42" hidden="false" customHeight="true" outlineLevel="0" collapsed="false">
      <c r="A9" s="13" t="s">
        <v>60</v>
      </c>
      <c r="B9" s="14" t="s">
        <v>35</v>
      </c>
      <c r="C9" s="13" t="s">
        <v>36</v>
      </c>
      <c r="D9" s="15" t="s">
        <v>61</v>
      </c>
      <c r="E9" s="13" t="s">
        <v>62</v>
      </c>
      <c r="F9" s="16"/>
      <c r="G9" s="13" t="s">
        <v>39</v>
      </c>
      <c r="H9" s="13" t="s">
        <v>39</v>
      </c>
      <c r="I9" s="13" t="s">
        <v>71</v>
      </c>
      <c r="J9" s="13" t="n">
        <v>8466200090</v>
      </c>
      <c r="K9" s="13" t="n">
        <v>84662090</v>
      </c>
      <c r="L9" s="17" t="s">
        <v>64</v>
      </c>
      <c r="M9" s="16" t="s">
        <v>65</v>
      </c>
      <c r="N9" s="18" t="s">
        <v>66</v>
      </c>
      <c r="O9" s="18" t="s">
        <v>39</v>
      </c>
      <c r="P9" s="18" t="s">
        <v>39</v>
      </c>
      <c r="Q9" s="19" t="s">
        <v>67</v>
      </c>
      <c r="R9" s="18" t="s">
        <v>45</v>
      </c>
      <c r="S9" s="18" t="s">
        <v>46</v>
      </c>
      <c r="T9" s="20"/>
      <c r="U9" s="18"/>
      <c r="V9" s="21" t="n">
        <v>2</v>
      </c>
      <c r="W9" s="22" t="n">
        <v>120</v>
      </c>
      <c r="X9" s="23" t="n">
        <f aca="false">ROUND(W9/1.13*1.08/6.8067,4)</f>
        <v>16.8496</v>
      </c>
      <c r="Y9" s="24" t="n">
        <f aca="false">ROUND(X9*V9,2)</f>
        <v>33.7</v>
      </c>
      <c r="Z9" s="21"/>
      <c r="AA9" s="21"/>
      <c r="AB9" s="25"/>
      <c r="AC9" s="13" t="n">
        <v>1.8</v>
      </c>
      <c r="AD9" s="21"/>
      <c r="AE9" s="13" t="s">
        <v>72</v>
      </c>
      <c r="AF9" s="13" t="s">
        <v>36</v>
      </c>
      <c r="AG9" s="26" t="s">
        <v>50</v>
      </c>
      <c r="AH9" s="27" t="n">
        <f aca="false">ROUND(W9/1.13*1.08,4)</f>
        <v>114.6903</v>
      </c>
    </row>
    <row r="10" customFormat="false" ht="42" hidden="false" customHeight="true" outlineLevel="0" collapsed="false">
      <c r="A10" s="13" t="s">
        <v>73</v>
      </c>
      <c r="B10" s="14" t="s">
        <v>74</v>
      </c>
      <c r="C10" s="13" t="s">
        <v>75</v>
      </c>
      <c r="D10" s="15" t="s">
        <v>76</v>
      </c>
      <c r="E10" s="13" t="s">
        <v>77</v>
      </c>
      <c r="F10" s="16"/>
      <c r="G10" s="13" t="s">
        <v>39</v>
      </c>
      <c r="H10" s="13" t="s">
        <v>39</v>
      </c>
      <c r="I10" s="13" t="s">
        <v>39</v>
      </c>
      <c r="J10" s="13" t="n">
        <v>9403200000</v>
      </c>
      <c r="K10" s="13" t="n">
        <v>94033000</v>
      </c>
      <c r="L10" s="17" t="s">
        <v>78</v>
      </c>
      <c r="M10" s="16"/>
      <c r="N10" s="18" t="s">
        <v>79</v>
      </c>
      <c r="O10" s="18" t="s">
        <v>39</v>
      </c>
      <c r="P10" s="18" t="s">
        <v>39</v>
      </c>
      <c r="Q10" s="19" t="n">
        <v>46183</v>
      </c>
      <c r="R10" s="18" t="s">
        <v>45</v>
      </c>
      <c r="S10" s="18" t="s">
        <v>46</v>
      </c>
      <c r="T10" s="20"/>
      <c r="U10" s="18"/>
      <c r="V10" s="21" t="n">
        <v>55</v>
      </c>
      <c r="W10" s="22" t="n">
        <v>784</v>
      </c>
      <c r="X10" s="23" t="n">
        <f aca="false">ROUND(W10/1.13*1.08/6.8067,4)</f>
        <v>110.0841</v>
      </c>
      <c r="Y10" s="24" t="n">
        <f aca="false">ROUND(X10*V10,2)</f>
        <v>6054.63</v>
      </c>
      <c r="Z10" s="21" t="s">
        <v>80</v>
      </c>
      <c r="AA10" s="21" t="n">
        <v>1</v>
      </c>
      <c r="AB10" s="25" t="n">
        <v>6402.8</v>
      </c>
      <c r="AC10" s="13" t="n">
        <v>6402.8</v>
      </c>
      <c r="AD10" s="21" t="s">
        <v>81</v>
      </c>
      <c r="AE10" s="13" t="s">
        <v>81</v>
      </c>
      <c r="AF10" s="13" t="s">
        <v>75</v>
      </c>
      <c r="AG10" s="26" t="s">
        <v>50</v>
      </c>
      <c r="AH10" s="27" t="n">
        <f aca="false">ROUND(W10/1.13*1.08,4)</f>
        <v>749.3097</v>
      </c>
    </row>
    <row r="11" customFormat="false" ht="42" hidden="false" customHeight="true" outlineLevel="0" collapsed="false">
      <c r="A11" s="13" t="s">
        <v>82</v>
      </c>
      <c r="B11" s="14" t="s">
        <v>83</v>
      </c>
      <c r="C11" s="13" t="s">
        <v>83</v>
      </c>
      <c r="D11" s="15" t="s">
        <v>84</v>
      </c>
      <c r="E11" s="13" t="s">
        <v>85</v>
      </c>
      <c r="F11" s="16"/>
      <c r="G11" s="13" t="s">
        <v>86</v>
      </c>
      <c r="H11" s="13" t="s">
        <v>39</v>
      </c>
      <c r="I11" s="13" t="s">
        <v>39</v>
      </c>
      <c r="J11" s="13" t="n">
        <v>8479909090</v>
      </c>
      <c r="K11" s="13" t="n">
        <v>84799040</v>
      </c>
      <c r="L11" s="17" t="s">
        <v>87</v>
      </c>
      <c r="M11" s="16" t="s">
        <v>88</v>
      </c>
      <c r="N11" s="18"/>
      <c r="O11" s="18" t="s">
        <v>39</v>
      </c>
      <c r="P11" s="18" t="s">
        <v>39</v>
      </c>
      <c r="Q11" s="19" t="s">
        <v>89</v>
      </c>
      <c r="R11" s="18" t="s">
        <v>45</v>
      </c>
      <c r="S11" s="18" t="s">
        <v>46</v>
      </c>
      <c r="T11" s="20"/>
      <c r="U11" s="18"/>
      <c r="V11" s="21" t="n">
        <v>10</v>
      </c>
      <c r="W11" s="22" t="n">
        <v>2034</v>
      </c>
      <c r="X11" s="23" t="n">
        <f aca="false">ROUND(W11/1.13*1.08/6.8067,4)</f>
        <v>285.601</v>
      </c>
      <c r="Y11" s="24" t="n">
        <f aca="false">ROUND(X11*V11,2)</f>
        <v>2856.01</v>
      </c>
      <c r="Z11" s="21" t="s">
        <v>90</v>
      </c>
      <c r="AA11" s="21" t="n">
        <v>1</v>
      </c>
      <c r="AB11" s="25" t="n">
        <v>1.8</v>
      </c>
      <c r="AC11" s="13" t="n">
        <v>0.04</v>
      </c>
      <c r="AD11" s="21" t="s">
        <v>91</v>
      </c>
      <c r="AE11" s="13" t="s">
        <v>92</v>
      </c>
      <c r="AF11" s="13" t="s">
        <v>83</v>
      </c>
      <c r="AG11" s="26" t="s">
        <v>50</v>
      </c>
      <c r="AH11" s="27" t="n">
        <f aca="false">ROUND(W11/1.13*1.08,4)</f>
        <v>1944</v>
      </c>
    </row>
    <row r="12" customFormat="false" ht="42" hidden="false" customHeight="true" outlineLevel="0" collapsed="false">
      <c r="A12" s="13" t="s">
        <v>93</v>
      </c>
      <c r="B12" s="13" t="s">
        <v>94</v>
      </c>
      <c r="C12" s="13" t="s">
        <v>83</v>
      </c>
      <c r="D12" s="15" t="s">
        <v>95</v>
      </c>
      <c r="E12" s="13" t="s">
        <v>96</v>
      </c>
      <c r="F12" s="16"/>
      <c r="G12" s="13" t="s">
        <v>97</v>
      </c>
      <c r="H12" s="13" t="s">
        <v>39</v>
      </c>
      <c r="I12" s="13" t="s">
        <v>98</v>
      </c>
      <c r="J12" s="13" t="n">
        <v>7314490000</v>
      </c>
      <c r="K12" s="13" t="n">
        <v>73144900</v>
      </c>
      <c r="L12" s="17" t="s">
        <v>99</v>
      </c>
      <c r="M12" s="16" t="s">
        <v>100</v>
      </c>
      <c r="N12" s="18"/>
      <c r="O12" s="18" t="s">
        <v>39</v>
      </c>
      <c r="P12" s="18" t="s">
        <v>39</v>
      </c>
      <c r="Q12" s="19" t="s">
        <v>101</v>
      </c>
      <c r="R12" s="18" t="s">
        <v>45</v>
      </c>
      <c r="S12" s="18" t="s">
        <v>46</v>
      </c>
      <c r="T12" s="20"/>
      <c r="U12" s="18"/>
      <c r="V12" s="21" t="n">
        <v>1</v>
      </c>
      <c r="W12" s="22" t="n">
        <v>270</v>
      </c>
      <c r="X12" s="23" t="n">
        <f aca="false">ROUND(W12/1.13*1.08/6.8067,4)</f>
        <v>37.9116</v>
      </c>
      <c r="Y12" s="24" t="n">
        <f aca="false">ROUND(X12*V12,2)</f>
        <v>37.91</v>
      </c>
      <c r="Z12" s="21" t="s">
        <v>102</v>
      </c>
      <c r="AA12" s="21" t="n">
        <v>1</v>
      </c>
      <c r="AB12" s="25" t="n">
        <v>3</v>
      </c>
      <c r="AC12" s="13" t="n">
        <v>1</v>
      </c>
      <c r="AD12" s="21" t="s">
        <v>103</v>
      </c>
      <c r="AE12" s="13" t="s">
        <v>104</v>
      </c>
      <c r="AF12" s="13" t="s">
        <v>83</v>
      </c>
      <c r="AG12" s="26" t="s">
        <v>50</v>
      </c>
      <c r="AH12" s="27" t="n">
        <f aca="false">ROUND(W12/1.13*1.08,4)</f>
        <v>258.0531</v>
      </c>
    </row>
    <row r="13" customFormat="false" ht="42" hidden="false" customHeight="true" outlineLevel="0" collapsed="false">
      <c r="A13" s="13" t="s">
        <v>93</v>
      </c>
      <c r="B13" s="13" t="s">
        <v>94</v>
      </c>
      <c r="C13" s="13" t="s">
        <v>83</v>
      </c>
      <c r="D13" s="15" t="s">
        <v>95</v>
      </c>
      <c r="E13" s="13" t="s">
        <v>96</v>
      </c>
      <c r="F13" s="16"/>
      <c r="G13" s="13" t="s">
        <v>105</v>
      </c>
      <c r="H13" s="13" t="s">
        <v>39</v>
      </c>
      <c r="I13" s="13" t="s">
        <v>98</v>
      </c>
      <c r="J13" s="13" t="n">
        <v>7314490000</v>
      </c>
      <c r="K13" s="13" t="n">
        <v>73144900</v>
      </c>
      <c r="L13" s="17" t="s">
        <v>99</v>
      </c>
      <c r="M13" s="16" t="s">
        <v>100</v>
      </c>
      <c r="N13" s="18"/>
      <c r="O13" s="18" t="s">
        <v>39</v>
      </c>
      <c r="P13" s="18" t="s">
        <v>39</v>
      </c>
      <c r="Q13" s="19" t="s">
        <v>101</v>
      </c>
      <c r="R13" s="18" t="s">
        <v>45</v>
      </c>
      <c r="S13" s="18" t="s">
        <v>46</v>
      </c>
      <c r="T13" s="20"/>
      <c r="U13" s="18"/>
      <c r="V13" s="21" t="n">
        <v>1</v>
      </c>
      <c r="W13" s="22" t="n">
        <v>270</v>
      </c>
      <c r="X13" s="23" t="n">
        <f aca="false">ROUND(W13/1.13*1.08/6.8067,4)</f>
        <v>37.9116</v>
      </c>
      <c r="Y13" s="24" t="n">
        <f aca="false">ROUND(X13*V13,2)</f>
        <v>37.91</v>
      </c>
      <c r="Z13" s="21"/>
      <c r="AA13" s="21"/>
      <c r="AB13" s="25"/>
      <c r="AC13" s="13" t="n">
        <v>1</v>
      </c>
      <c r="AD13" s="21"/>
      <c r="AE13" s="13" t="s">
        <v>104</v>
      </c>
      <c r="AF13" s="13" t="s">
        <v>83</v>
      </c>
      <c r="AG13" s="26" t="s">
        <v>50</v>
      </c>
      <c r="AH13" s="27" t="n">
        <f aca="false">ROUND(W13/1.13*1.08,4)</f>
        <v>258.0531</v>
      </c>
    </row>
    <row r="14" customFormat="false" ht="42" hidden="false" customHeight="true" outlineLevel="0" collapsed="false">
      <c r="A14" s="13" t="s">
        <v>106</v>
      </c>
      <c r="B14" s="13" t="s">
        <v>107</v>
      </c>
      <c r="C14" s="13" t="s">
        <v>108</v>
      </c>
      <c r="D14" s="15" t="s">
        <v>109</v>
      </c>
      <c r="E14" s="13" t="s">
        <v>110</v>
      </c>
      <c r="F14" s="16"/>
      <c r="G14" s="13" t="s">
        <v>111</v>
      </c>
      <c r="H14" s="13" t="s">
        <v>39</v>
      </c>
      <c r="I14" s="13" t="s">
        <v>112</v>
      </c>
      <c r="J14" s="13" t="n">
        <v>8479300000</v>
      </c>
      <c r="K14" s="13" t="n">
        <v>84793010</v>
      </c>
      <c r="L14" s="17" t="s">
        <v>113</v>
      </c>
      <c r="M14" s="16" t="s">
        <v>114</v>
      </c>
      <c r="N14" s="18"/>
      <c r="O14" s="18" t="s">
        <v>115</v>
      </c>
      <c r="P14" s="18" t="s">
        <v>116</v>
      </c>
      <c r="Q14" s="19" t="n">
        <v>46203</v>
      </c>
      <c r="R14" s="18" t="s">
        <v>45</v>
      </c>
      <c r="S14" s="18" t="s">
        <v>46</v>
      </c>
      <c r="T14" s="20"/>
      <c r="U14" s="18"/>
      <c r="V14" s="21" t="n">
        <v>1</v>
      </c>
      <c r="W14" s="22" t="n">
        <v>11500</v>
      </c>
      <c r="X14" s="23" t="n">
        <f aca="false">ROUND(W14/1.13*1.08/6.8067,4)</f>
        <v>1614.7546</v>
      </c>
      <c r="Y14" s="24" t="n">
        <f aca="false">ROUND(X14*V14,2)</f>
        <v>1614.75</v>
      </c>
      <c r="Z14" s="21" t="s">
        <v>117</v>
      </c>
      <c r="AA14" s="21" t="n">
        <v>1</v>
      </c>
      <c r="AB14" s="25" t="n">
        <v>155</v>
      </c>
      <c r="AC14" s="13" t="n">
        <v>140</v>
      </c>
      <c r="AD14" s="21" t="s">
        <v>118</v>
      </c>
      <c r="AE14" s="13" t="s">
        <v>119</v>
      </c>
      <c r="AF14" s="13" t="s">
        <v>108</v>
      </c>
      <c r="AG14" s="26" t="s">
        <v>50</v>
      </c>
      <c r="AH14" s="27" t="n">
        <f aca="false">ROUND(W14/1.13*1.08,4)</f>
        <v>10991.1504</v>
      </c>
    </row>
    <row r="15" customFormat="false" ht="42" hidden="false" customHeight="true" outlineLevel="0" collapsed="false">
      <c r="A15" s="13" t="s">
        <v>120</v>
      </c>
      <c r="B15" s="13" t="s">
        <v>121</v>
      </c>
      <c r="C15" s="13" t="s">
        <v>122</v>
      </c>
      <c r="D15" s="15" t="s">
        <v>123</v>
      </c>
      <c r="E15" s="13" t="s">
        <v>124</v>
      </c>
      <c r="F15" s="16"/>
      <c r="G15" s="13" t="s">
        <v>125</v>
      </c>
      <c r="H15" s="13" t="s">
        <v>39</v>
      </c>
      <c r="I15" s="13" t="s">
        <v>126</v>
      </c>
      <c r="J15" s="13" t="n">
        <v>8466200090</v>
      </c>
      <c r="K15" s="13" t="n">
        <v>84662090</v>
      </c>
      <c r="L15" s="17" t="s">
        <v>127</v>
      </c>
      <c r="M15" s="16" t="s">
        <v>128</v>
      </c>
      <c r="N15" s="18"/>
      <c r="O15" s="18" t="s">
        <v>39</v>
      </c>
      <c r="P15" s="18" t="s">
        <v>39</v>
      </c>
      <c r="Q15" s="19" t="n">
        <v>46195</v>
      </c>
      <c r="R15" s="18" t="s">
        <v>45</v>
      </c>
      <c r="S15" s="18" t="s">
        <v>46</v>
      </c>
      <c r="T15" s="20"/>
      <c r="U15" s="18"/>
      <c r="V15" s="21" t="n">
        <v>1</v>
      </c>
      <c r="W15" s="22" t="n">
        <v>80</v>
      </c>
      <c r="X15" s="23" t="n">
        <f aca="false">ROUND(W15/1.13*1.08/6.8067,4)</f>
        <v>11.2331</v>
      </c>
      <c r="Y15" s="24" t="n">
        <f aca="false">ROUND(X15*V15,2)</f>
        <v>11.23</v>
      </c>
      <c r="Z15" s="21" t="s">
        <v>129</v>
      </c>
      <c r="AA15" s="21" t="n">
        <v>1</v>
      </c>
      <c r="AB15" s="25" t="n">
        <v>20</v>
      </c>
      <c r="AC15" s="13" t="n">
        <v>0.3</v>
      </c>
      <c r="AD15" s="21" t="s">
        <v>130</v>
      </c>
      <c r="AE15" s="13" t="s">
        <v>131</v>
      </c>
      <c r="AF15" s="13" t="s">
        <v>122</v>
      </c>
      <c r="AG15" s="26" t="s">
        <v>50</v>
      </c>
      <c r="AH15" s="27" t="n">
        <f aca="false">ROUND(W15/1.13*1.08,4)</f>
        <v>76.4602</v>
      </c>
    </row>
    <row r="16" customFormat="false" ht="42" hidden="false" customHeight="true" outlineLevel="0" collapsed="false">
      <c r="A16" s="13" t="s">
        <v>132</v>
      </c>
      <c r="B16" s="13" t="s">
        <v>133</v>
      </c>
      <c r="C16" s="13" t="s">
        <v>122</v>
      </c>
      <c r="D16" s="15" t="s">
        <v>134</v>
      </c>
      <c r="E16" s="13" t="s">
        <v>124</v>
      </c>
      <c r="F16" s="16"/>
      <c r="G16" s="13" t="s">
        <v>125</v>
      </c>
      <c r="H16" s="13" t="s">
        <v>39</v>
      </c>
      <c r="I16" s="13" t="s">
        <v>135</v>
      </c>
      <c r="J16" s="13" t="n">
        <v>8466200090</v>
      </c>
      <c r="K16" s="13" t="n">
        <v>84662090</v>
      </c>
      <c r="L16" s="17" t="s">
        <v>127</v>
      </c>
      <c r="M16" s="16" t="s">
        <v>128</v>
      </c>
      <c r="N16" s="18"/>
      <c r="O16" s="18" t="s">
        <v>39</v>
      </c>
      <c r="P16" s="18" t="s">
        <v>39</v>
      </c>
      <c r="Q16" s="19" t="n">
        <v>46195</v>
      </c>
      <c r="R16" s="18" t="s">
        <v>45</v>
      </c>
      <c r="S16" s="18" t="s">
        <v>46</v>
      </c>
      <c r="T16" s="20"/>
      <c r="U16" s="18"/>
      <c r="V16" s="21" t="n">
        <v>1</v>
      </c>
      <c r="W16" s="22" t="n">
        <v>80</v>
      </c>
      <c r="X16" s="23" t="n">
        <f aca="false">ROUND(W16/1.13*1.08/6.8067,4)</f>
        <v>11.2331</v>
      </c>
      <c r="Y16" s="24" t="n">
        <f aca="false">ROUND(X16*V16,2)</f>
        <v>11.23</v>
      </c>
      <c r="Z16" s="21"/>
      <c r="AA16" s="21"/>
      <c r="AB16" s="25"/>
      <c r="AC16" s="13" t="n">
        <v>0.39</v>
      </c>
      <c r="AD16" s="21"/>
      <c r="AE16" s="13" t="s">
        <v>136</v>
      </c>
      <c r="AF16" s="13" t="s">
        <v>122</v>
      </c>
      <c r="AG16" s="26" t="s">
        <v>50</v>
      </c>
      <c r="AH16" s="27" t="n">
        <f aca="false">ROUND(W16/1.13*1.08,4)</f>
        <v>76.4602</v>
      </c>
    </row>
    <row r="17" customFormat="false" ht="42" hidden="false" customHeight="true" outlineLevel="0" collapsed="false">
      <c r="A17" s="13" t="s">
        <v>137</v>
      </c>
      <c r="B17" s="13" t="s">
        <v>138</v>
      </c>
      <c r="C17" s="13" t="s">
        <v>122</v>
      </c>
      <c r="D17" s="15" t="s">
        <v>139</v>
      </c>
      <c r="E17" s="13" t="s">
        <v>124</v>
      </c>
      <c r="F17" s="16"/>
      <c r="G17" s="13" t="s">
        <v>125</v>
      </c>
      <c r="H17" s="13" t="s">
        <v>39</v>
      </c>
      <c r="I17" s="13" t="s">
        <v>140</v>
      </c>
      <c r="J17" s="13" t="n">
        <v>8466200090</v>
      </c>
      <c r="K17" s="13" t="n">
        <v>84662090</v>
      </c>
      <c r="L17" s="17" t="s">
        <v>127</v>
      </c>
      <c r="M17" s="16" t="s">
        <v>141</v>
      </c>
      <c r="N17" s="18"/>
      <c r="O17" s="18" t="s">
        <v>39</v>
      </c>
      <c r="P17" s="18" t="s">
        <v>39</v>
      </c>
      <c r="Q17" s="19" t="n">
        <v>46195</v>
      </c>
      <c r="R17" s="18" t="s">
        <v>45</v>
      </c>
      <c r="S17" s="18" t="s">
        <v>46</v>
      </c>
      <c r="T17" s="20"/>
      <c r="U17" s="18"/>
      <c r="V17" s="21" t="n">
        <v>1</v>
      </c>
      <c r="W17" s="22" t="n">
        <v>220</v>
      </c>
      <c r="X17" s="23" t="n">
        <f aca="false">ROUND(W17/1.13*1.08/6.8067,4)</f>
        <v>30.891</v>
      </c>
      <c r="Y17" s="24" t="n">
        <f aca="false">ROUND(X17*V17,2)</f>
        <v>30.89</v>
      </c>
      <c r="Z17" s="21"/>
      <c r="AA17" s="21"/>
      <c r="AB17" s="25"/>
      <c r="AC17" s="13" t="n">
        <v>1.62</v>
      </c>
      <c r="AD17" s="21"/>
      <c r="AE17" s="13" t="s">
        <v>142</v>
      </c>
      <c r="AF17" s="13" t="s">
        <v>122</v>
      </c>
      <c r="AG17" s="26" t="s">
        <v>50</v>
      </c>
      <c r="AH17" s="27" t="n">
        <f aca="false">ROUND(W17/1.13*1.08,4)</f>
        <v>210.2655</v>
      </c>
    </row>
    <row r="18" customFormat="false" ht="42" hidden="false" customHeight="true" outlineLevel="0" collapsed="false">
      <c r="A18" s="13" t="s">
        <v>143</v>
      </c>
      <c r="B18" s="13" t="s">
        <v>144</v>
      </c>
      <c r="C18" s="13" t="s">
        <v>122</v>
      </c>
      <c r="D18" s="15" t="s">
        <v>145</v>
      </c>
      <c r="E18" s="13" t="s">
        <v>124</v>
      </c>
      <c r="F18" s="16"/>
      <c r="G18" s="13" t="s">
        <v>125</v>
      </c>
      <c r="H18" s="13" t="s">
        <v>39</v>
      </c>
      <c r="I18" s="13" t="s">
        <v>146</v>
      </c>
      <c r="J18" s="13" t="n">
        <v>8466200090</v>
      </c>
      <c r="K18" s="13" t="n">
        <v>84662090</v>
      </c>
      <c r="L18" s="17" t="s">
        <v>127</v>
      </c>
      <c r="M18" s="16" t="s">
        <v>128</v>
      </c>
      <c r="N18" s="18"/>
      <c r="O18" s="18" t="s">
        <v>39</v>
      </c>
      <c r="P18" s="18" t="s">
        <v>39</v>
      </c>
      <c r="Q18" s="19" t="n">
        <v>46195</v>
      </c>
      <c r="R18" s="18" t="s">
        <v>45</v>
      </c>
      <c r="S18" s="18" t="s">
        <v>46</v>
      </c>
      <c r="T18" s="20"/>
      <c r="U18" s="18"/>
      <c r="V18" s="21" t="n">
        <v>1</v>
      </c>
      <c r="W18" s="22" t="n">
        <v>80</v>
      </c>
      <c r="X18" s="23" t="n">
        <f aca="false">ROUND(W18/1.13*1.08/6.8067,4)</f>
        <v>11.2331</v>
      </c>
      <c r="Y18" s="24" t="n">
        <f aca="false">ROUND(X18*V18,2)</f>
        <v>11.23</v>
      </c>
      <c r="Z18" s="21"/>
      <c r="AA18" s="21"/>
      <c r="AB18" s="25"/>
      <c r="AC18" s="13" t="n">
        <v>0.62</v>
      </c>
      <c r="AD18" s="21"/>
      <c r="AE18" s="13" t="s">
        <v>147</v>
      </c>
      <c r="AF18" s="13" t="s">
        <v>122</v>
      </c>
      <c r="AG18" s="26" t="s">
        <v>50</v>
      </c>
      <c r="AH18" s="27" t="n">
        <f aca="false">ROUND(W18/1.13*1.08,4)</f>
        <v>76.4602</v>
      </c>
    </row>
    <row r="19" customFormat="false" ht="42" hidden="false" customHeight="true" outlineLevel="0" collapsed="false">
      <c r="A19" s="13" t="s">
        <v>148</v>
      </c>
      <c r="B19" s="13" t="s">
        <v>149</v>
      </c>
      <c r="C19" s="13" t="s">
        <v>122</v>
      </c>
      <c r="D19" s="15" t="s">
        <v>150</v>
      </c>
      <c r="E19" s="13" t="s">
        <v>124</v>
      </c>
      <c r="F19" s="16"/>
      <c r="G19" s="13" t="s">
        <v>125</v>
      </c>
      <c r="H19" s="13" t="s">
        <v>39</v>
      </c>
      <c r="I19" s="13" t="s">
        <v>151</v>
      </c>
      <c r="J19" s="13" t="n">
        <v>8466200090</v>
      </c>
      <c r="K19" s="13" t="n">
        <v>84662090</v>
      </c>
      <c r="L19" s="17" t="s">
        <v>127</v>
      </c>
      <c r="M19" s="16" t="s">
        <v>128</v>
      </c>
      <c r="N19" s="18"/>
      <c r="O19" s="18" t="s">
        <v>39</v>
      </c>
      <c r="P19" s="18" t="s">
        <v>39</v>
      </c>
      <c r="Q19" s="19" t="n">
        <v>46195</v>
      </c>
      <c r="R19" s="18" t="s">
        <v>45</v>
      </c>
      <c r="S19" s="18" t="s">
        <v>46</v>
      </c>
      <c r="T19" s="20"/>
      <c r="U19" s="18"/>
      <c r="V19" s="21" t="n">
        <v>1</v>
      </c>
      <c r="W19" s="22" t="n">
        <v>80</v>
      </c>
      <c r="X19" s="23" t="n">
        <f aca="false">ROUND(W19/1.13*1.08/6.8067,4)</f>
        <v>11.2331</v>
      </c>
      <c r="Y19" s="24" t="n">
        <f aca="false">ROUND(X19*V19,2)</f>
        <v>11.23</v>
      </c>
      <c r="Z19" s="21"/>
      <c r="AA19" s="21"/>
      <c r="AB19" s="25"/>
      <c r="AC19" s="13" t="n">
        <v>0.21</v>
      </c>
      <c r="AD19" s="21"/>
      <c r="AE19" s="13" t="s">
        <v>152</v>
      </c>
      <c r="AF19" s="13" t="s">
        <v>122</v>
      </c>
      <c r="AG19" s="26" t="s">
        <v>50</v>
      </c>
      <c r="AH19" s="27" t="n">
        <f aca="false">ROUND(W19/1.13*1.08,4)</f>
        <v>76.4602</v>
      </c>
    </row>
    <row r="20" customFormat="false" ht="42" hidden="false" customHeight="true" outlineLevel="0" collapsed="false">
      <c r="A20" s="13" t="s">
        <v>153</v>
      </c>
      <c r="B20" s="13" t="s">
        <v>154</v>
      </c>
      <c r="C20" s="13" t="s">
        <v>122</v>
      </c>
      <c r="D20" s="15" t="s">
        <v>155</v>
      </c>
      <c r="E20" s="13" t="s">
        <v>124</v>
      </c>
      <c r="F20" s="16"/>
      <c r="G20" s="13" t="s">
        <v>125</v>
      </c>
      <c r="H20" s="13" t="s">
        <v>39</v>
      </c>
      <c r="I20" s="13" t="s">
        <v>156</v>
      </c>
      <c r="J20" s="13" t="n">
        <v>8466200090</v>
      </c>
      <c r="K20" s="13" t="n">
        <v>84662090</v>
      </c>
      <c r="L20" s="17" t="s">
        <v>127</v>
      </c>
      <c r="M20" s="16" t="s">
        <v>128</v>
      </c>
      <c r="N20" s="18"/>
      <c r="O20" s="18" t="s">
        <v>39</v>
      </c>
      <c r="P20" s="18" t="s">
        <v>39</v>
      </c>
      <c r="Q20" s="19" t="n">
        <v>46195</v>
      </c>
      <c r="R20" s="18" t="s">
        <v>45</v>
      </c>
      <c r="S20" s="18" t="s">
        <v>46</v>
      </c>
      <c r="T20" s="20"/>
      <c r="U20" s="18"/>
      <c r="V20" s="21" t="n">
        <v>1</v>
      </c>
      <c r="W20" s="22" t="n">
        <v>80</v>
      </c>
      <c r="X20" s="23" t="n">
        <f aca="false">ROUND(W20/1.13*1.08/6.8067,4)</f>
        <v>11.2331</v>
      </c>
      <c r="Y20" s="24" t="n">
        <f aca="false">ROUND(X20*V20,2)</f>
        <v>11.23</v>
      </c>
      <c r="Z20" s="21"/>
      <c r="AA20" s="21"/>
      <c r="AB20" s="25"/>
      <c r="AC20" s="13" t="n">
        <v>1.9</v>
      </c>
      <c r="AD20" s="21"/>
      <c r="AE20" s="13" t="s">
        <v>157</v>
      </c>
      <c r="AF20" s="13" t="s">
        <v>122</v>
      </c>
      <c r="AG20" s="26" t="s">
        <v>50</v>
      </c>
      <c r="AH20" s="27" t="n">
        <f aca="false">ROUND(W20/1.13*1.08,4)</f>
        <v>76.4602</v>
      </c>
    </row>
    <row r="21" customFormat="false" ht="42" hidden="false" customHeight="true" outlineLevel="0" collapsed="false">
      <c r="A21" s="13" t="s">
        <v>158</v>
      </c>
      <c r="B21" s="13" t="s">
        <v>159</v>
      </c>
      <c r="C21" s="13" t="s">
        <v>122</v>
      </c>
      <c r="D21" s="15" t="s">
        <v>160</v>
      </c>
      <c r="E21" s="13" t="s">
        <v>124</v>
      </c>
      <c r="F21" s="16"/>
      <c r="G21" s="13" t="s">
        <v>125</v>
      </c>
      <c r="H21" s="13" t="s">
        <v>39</v>
      </c>
      <c r="I21" s="13" t="s">
        <v>161</v>
      </c>
      <c r="J21" s="13" t="n">
        <v>8466200090</v>
      </c>
      <c r="K21" s="13" t="n">
        <v>84662090</v>
      </c>
      <c r="L21" s="17" t="s">
        <v>127</v>
      </c>
      <c r="M21" s="16" t="s">
        <v>128</v>
      </c>
      <c r="N21" s="18"/>
      <c r="O21" s="18" t="s">
        <v>39</v>
      </c>
      <c r="P21" s="18" t="s">
        <v>39</v>
      </c>
      <c r="Q21" s="19" t="n">
        <v>46195</v>
      </c>
      <c r="R21" s="18" t="s">
        <v>45</v>
      </c>
      <c r="S21" s="18" t="s">
        <v>46</v>
      </c>
      <c r="T21" s="20"/>
      <c r="U21" s="18"/>
      <c r="V21" s="21" t="n">
        <v>12</v>
      </c>
      <c r="W21" s="22" t="n">
        <v>80</v>
      </c>
      <c r="X21" s="23" t="n">
        <f aca="false">ROUND(W21/1.13*1.08/6.8067,4)</f>
        <v>11.2331</v>
      </c>
      <c r="Y21" s="24" t="n">
        <f aca="false">ROUND(X21*V21,2)</f>
        <v>134.8</v>
      </c>
      <c r="Z21" s="21"/>
      <c r="AA21" s="21"/>
      <c r="AB21" s="25"/>
      <c r="AC21" s="13" t="n">
        <v>11</v>
      </c>
      <c r="AD21" s="21"/>
      <c r="AE21" s="13" t="s">
        <v>162</v>
      </c>
      <c r="AF21" s="13" t="s">
        <v>122</v>
      </c>
      <c r="AG21" s="26" t="s">
        <v>50</v>
      </c>
      <c r="AH21" s="27" t="n">
        <f aca="false">ROUND(W21/1.13*1.08,4)</f>
        <v>76.4602</v>
      </c>
    </row>
    <row r="22" customFormat="false" ht="42" hidden="false" customHeight="true" outlineLevel="0" collapsed="false">
      <c r="A22" s="13" t="s">
        <v>163</v>
      </c>
      <c r="B22" s="13" t="s">
        <v>164</v>
      </c>
      <c r="C22" s="13" t="s">
        <v>122</v>
      </c>
      <c r="D22" s="15" t="s">
        <v>165</v>
      </c>
      <c r="E22" s="13" t="s">
        <v>124</v>
      </c>
      <c r="F22" s="16"/>
      <c r="G22" s="13" t="s">
        <v>125</v>
      </c>
      <c r="H22" s="13" t="s">
        <v>39</v>
      </c>
      <c r="I22" s="13" t="s">
        <v>166</v>
      </c>
      <c r="J22" s="13" t="n">
        <v>8466200090</v>
      </c>
      <c r="K22" s="13" t="n">
        <v>84662090</v>
      </c>
      <c r="L22" s="17" t="s">
        <v>127</v>
      </c>
      <c r="M22" s="16" t="s">
        <v>128</v>
      </c>
      <c r="N22" s="18"/>
      <c r="O22" s="18" t="s">
        <v>39</v>
      </c>
      <c r="P22" s="18" t="s">
        <v>39</v>
      </c>
      <c r="Q22" s="19" t="n">
        <v>46195</v>
      </c>
      <c r="R22" s="18" t="s">
        <v>45</v>
      </c>
      <c r="S22" s="18" t="s">
        <v>46</v>
      </c>
      <c r="T22" s="20"/>
      <c r="U22" s="18"/>
      <c r="V22" s="21" t="n">
        <v>1</v>
      </c>
      <c r="W22" s="22" t="n">
        <v>80</v>
      </c>
      <c r="X22" s="23" t="n">
        <f aca="false">ROUND(W22/1.13*1.08/6.8067,4)</f>
        <v>11.2331</v>
      </c>
      <c r="Y22" s="24" t="n">
        <f aca="false">ROUND(X22*V22,2)</f>
        <v>11.23</v>
      </c>
      <c r="Z22" s="21"/>
      <c r="AA22" s="21"/>
      <c r="AB22" s="25"/>
      <c r="AC22" s="13" t="n">
        <v>0.19</v>
      </c>
      <c r="AD22" s="21"/>
      <c r="AE22" s="13" t="s">
        <v>167</v>
      </c>
      <c r="AF22" s="13" t="s">
        <v>122</v>
      </c>
      <c r="AG22" s="26" t="s">
        <v>50</v>
      </c>
      <c r="AH22" s="27" t="n">
        <f aca="false">ROUND(W22/1.13*1.08,4)</f>
        <v>76.4602</v>
      </c>
    </row>
    <row r="23" customFormat="false" ht="42" hidden="false" customHeight="true" outlineLevel="0" collapsed="false">
      <c r="A23" s="13" t="s">
        <v>168</v>
      </c>
      <c r="B23" s="13" t="s">
        <v>169</v>
      </c>
      <c r="C23" s="13" t="s">
        <v>122</v>
      </c>
      <c r="D23" s="15" t="s">
        <v>170</v>
      </c>
      <c r="E23" s="13" t="s">
        <v>124</v>
      </c>
      <c r="F23" s="16"/>
      <c r="G23" s="13" t="s">
        <v>125</v>
      </c>
      <c r="H23" s="13" t="s">
        <v>39</v>
      </c>
      <c r="I23" s="13" t="s">
        <v>171</v>
      </c>
      <c r="J23" s="13" t="n">
        <v>8466200090</v>
      </c>
      <c r="K23" s="13" t="n">
        <v>84662090</v>
      </c>
      <c r="L23" s="17" t="s">
        <v>127</v>
      </c>
      <c r="M23" s="16" t="s">
        <v>128</v>
      </c>
      <c r="N23" s="18"/>
      <c r="O23" s="18" t="s">
        <v>39</v>
      </c>
      <c r="P23" s="18" t="s">
        <v>39</v>
      </c>
      <c r="Q23" s="19" t="n">
        <v>46195</v>
      </c>
      <c r="R23" s="18" t="s">
        <v>45</v>
      </c>
      <c r="S23" s="18" t="s">
        <v>46</v>
      </c>
      <c r="T23" s="20"/>
      <c r="U23" s="18"/>
      <c r="V23" s="21" t="n">
        <v>1</v>
      </c>
      <c r="W23" s="22" t="n">
        <v>80</v>
      </c>
      <c r="X23" s="23" t="n">
        <f aca="false">ROUND(W23/1.13*1.08/6.8067,4)</f>
        <v>11.2331</v>
      </c>
      <c r="Y23" s="24" t="n">
        <f aca="false">ROUND(X23*V23,2)</f>
        <v>11.23</v>
      </c>
      <c r="Z23" s="21"/>
      <c r="AA23" s="21"/>
      <c r="AB23" s="25"/>
      <c r="AC23" s="13" t="n">
        <v>1</v>
      </c>
      <c r="AD23" s="21"/>
      <c r="AE23" s="13" t="s">
        <v>172</v>
      </c>
      <c r="AF23" s="13" t="s">
        <v>122</v>
      </c>
      <c r="AG23" s="26" t="s">
        <v>50</v>
      </c>
      <c r="AH23" s="27" t="n">
        <f aca="false">ROUND(W23/1.13*1.08,4)</f>
        <v>76.4602</v>
      </c>
    </row>
    <row r="24" customFormat="false" ht="42" hidden="false" customHeight="true" outlineLevel="0" collapsed="false">
      <c r="A24" s="13" t="s">
        <v>173</v>
      </c>
      <c r="B24" s="13" t="s">
        <v>174</v>
      </c>
      <c r="C24" s="13" t="s">
        <v>122</v>
      </c>
      <c r="D24" s="15" t="s">
        <v>175</v>
      </c>
      <c r="E24" s="13" t="s">
        <v>124</v>
      </c>
      <c r="F24" s="16"/>
      <c r="G24" s="13" t="s">
        <v>125</v>
      </c>
      <c r="H24" s="13" t="s">
        <v>39</v>
      </c>
      <c r="I24" s="13" t="s">
        <v>176</v>
      </c>
      <c r="J24" s="13" t="n">
        <v>8466200090</v>
      </c>
      <c r="K24" s="13" t="n">
        <v>84662090</v>
      </c>
      <c r="L24" s="17" t="s">
        <v>127</v>
      </c>
      <c r="M24" s="16" t="s">
        <v>128</v>
      </c>
      <c r="N24" s="18"/>
      <c r="O24" s="18" t="s">
        <v>39</v>
      </c>
      <c r="P24" s="18" t="s">
        <v>39</v>
      </c>
      <c r="Q24" s="19" t="n">
        <v>46195</v>
      </c>
      <c r="R24" s="18" t="s">
        <v>45</v>
      </c>
      <c r="S24" s="18" t="s">
        <v>46</v>
      </c>
      <c r="T24" s="20"/>
      <c r="U24" s="18"/>
      <c r="V24" s="21" t="n">
        <v>1</v>
      </c>
      <c r="W24" s="22" t="n">
        <v>80</v>
      </c>
      <c r="X24" s="23" t="n">
        <f aca="false">ROUND(W24/1.13*1.08/6.8067,4)</f>
        <v>11.2331</v>
      </c>
      <c r="Y24" s="24" t="n">
        <f aca="false">ROUND(X24*V24,2)</f>
        <v>11.23</v>
      </c>
      <c r="Z24" s="21"/>
      <c r="AA24" s="21"/>
      <c r="AB24" s="25"/>
      <c r="AC24" s="13" t="n">
        <v>0.35</v>
      </c>
      <c r="AD24" s="21"/>
      <c r="AE24" s="13" t="s">
        <v>177</v>
      </c>
      <c r="AF24" s="13" t="s">
        <v>122</v>
      </c>
      <c r="AG24" s="26" t="s">
        <v>50</v>
      </c>
      <c r="AH24" s="27" t="n">
        <f aca="false">ROUND(W24/1.13*1.08,4)</f>
        <v>76.4602</v>
      </c>
    </row>
    <row r="25" customFormat="false" ht="42" hidden="false" customHeight="true" outlineLevel="0" collapsed="false">
      <c r="A25" s="13" t="s">
        <v>178</v>
      </c>
      <c r="B25" s="13" t="s">
        <v>179</v>
      </c>
      <c r="C25" s="13" t="s">
        <v>122</v>
      </c>
      <c r="D25" s="15" t="s">
        <v>180</v>
      </c>
      <c r="E25" s="13" t="s">
        <v>124</v>
      </c>
      <c r="F25" s="16"/>
      <c r="G25" s="13" t="s">
        <v>125</v>
      </c>
      <c r="H25" s="13" t="s">
        <v>39</v>
      </c>
      <c r="I25" s="13" t="s">
        <v>181</v>
      </c>
      <c r="J25" s="13" t="n">
        <v>8466200090</v>
      </c>
      <c r="K25" s="13" t="n">
        <v>84662090</v>
      </c>
      <c r="L25" s="17" t="s">
        <v>127</v>
      </c>
      <c r="M25" s="16" t="s">
        <v>182</v>
      </c>
      <c r="N25" s="18"/>
      <c r="O25" s="18" t="s">
        <v>39</v>
      </c>
      <c r="P25" s="18" t="s">
        <v>39</v>
      </c>
      <c r="Q25" s="19" t="n">
        <v>46195</v>
      </c>
      <c r="R25" s="18" t="s">
        <v>45</v>
      </c>
      <c r="S25" s="18" t="s">
        <v>46</v>
      </c>
      <c r="T25" s="20"/>
      <c r="U25" s="18"/>
      <c r="V25" s="21" t="n">
        <v>1</v>
      </c>
      <c r="W25" s="22" t="n">
        <v>80</v>
      </c>
      <c r="X25" s="23" t="n">
        <f aca="false">ROUND(W25/1.13*1.08/6.8067,4)</f>
        <v>11.2331</v>
      </c>
      <c r="Y25" s="24" t="n">
        <f aca="false">ROUND(X25*V25,2)</f>
        <v>11.23</v>
      </c>
      <c r="Z25" s="21"/>
      <c r="AA25" s="21"/>
      <c r="AB25" s="25"/>
      <c r="AC25" s="13" t="n">
        <v>0.34</v>
      </c>
      <c r="AD25" s="21"/>
      <c r="AE25" s="13" t="s">
        <v>183</v>
      </c>
      <c r="AF25" s="13" t="s">
        <v>122</v>
      </c>
      <c r="AG25" s="26" t="s">
        <v>50</v>
      </c>
      <c r="AH25" s="27" t="n">
        <f aca="false">ROUND(W25/1.13*1.08,4)</f>
        <v>76.4602</v>
      </c>
    </row>
    <row r="26" customFormat="false" ht="42" hidden="false" customHeight="true" outlineLevel="0" collapsed="false">
      <c r="A26" s="13" t="s">
        <v>184</v>
      </c>
      <c r="B26" s="13" t="s">
        <v>185</v>
      </c>
      <c r="C26" s="13" t="s">
        <v>122</v>
      </c>
      <c r="D26" s="15" t="s">
        <v>186</v>
      </c>
      <c r="E26" s="13" t="s">
        <v>124</v>
      </c>
      <c r="F26" s="16"/>
      <c r="G26" s="13" t="s">
        <v>125</v>
      </c>
      <c r="H26" s="13" t="s">
        <v>39</v>
      </c>
      <c r="I26" s="13" t="s">
        <v>187</v>
      </c>
      <c r="J26" s="13" t="n">
        <v>8466200090</v>
      </c>
      <c r="K26" s="13" t="n">
        <v>84662090</v>
      </c>
      <c r="L26" s="17" t="s">
        <v>127</v>
      </c>
      <c r="M26" s="16" t="s">
        <v>128</v>
      </c>
      <c r="N26" s="18"/>
      <c r="O26" s="18" t="s">
        <v>39</v>
      </c>
      <c r="P26" s="18" t="s">
        <v>39</v>
      </c>
      <c r="Q26" s="19" t="n">
        <v>46195</v>
      </c>
      <c r="R26" s="18" t="s">
        <v>45</v>
      </c>
      <c r="S26" s="18" t="s">
        <v>46</v>
      </c>
      <c r="T26" s="20"/>
      <c r="U26" s="18"/>
      <c r="V26" s="21" t="n">
        <v>1</v>
      </c>
      <c r="W26" s="22" t="n">
        <v>50</v>
      </c>
      <c r="X26" s="23" t="n">
        <f aca="false">ROUND(W26/1.13*1.08/6.8067,4)</f>
        <v>7.0207</v>
      </c>
      <c r="Y26" s="24" t="n">
        <f aca="false">ROUND(X26*V26,2)</f>
        <v>7.02</v>
      </c>
      <c r="Z26" s="21"/>
      <c r="AA26" s="21"/>
      <c r="AB26" s="25"/>
      <c r="AC26" s="13" t="n">
        <v>0.05</v>
      </c>
      <c r="AD26" s="21"/>
      <c r="AE26" s="13" t="s">
        <v>188</v>
      </c>
      <c r="AF26" s="13" t="s">
        <v>122</v>
      </c>
      <c r="AG26" s="26" t="s">
        <v>50</v>
      </c>
      <c r="AH26" s="27" t="n">
        <f aca="false">ROUND(W26/1.13*1.08,4)</f>
        <v>47.7876</v>
      </c>
    </row>
    <row r="27" customFormat="false" ht="42" hidden="false" customHeight="true" outlineLevel="0" collapsed="false">
      <c r="A27" s="13" t="s">
        <v>189</v>
      </c>
      <c r="B27" s="13" t="s">
        <v>190</v>
      </c>
      <c r="C27" s="13" t="s">
        <v>122</v>
      </c>
      <c r="D27" s="15" t="s">
        <v>191</v>
      </c>
      <c r="E27" s="13" t="s">
        <v>124</v>
      </c>
      <c r="F27" s="16"/>
      <c r="G27" s="13" t="s">
        <v>125</v>
      </c>
      <c r="H27" s="13" t="s">
        <v>39</v>
      </c>
      <c r="I27" s="13" t="s">
        <v>192</v>
      </c>
      <c r="J27" s="13" t="n">
        <v>8466200090</v>
      </c>
      <c r="K27" s="13" t="n">
        <v>84662090</v>
      </c>
      <c r="L27" s="17" t="s">
        <v>127</v>
      </c>
      <c r="M27" s="16" t="s">
        <v>128</v>
      </c>
      <c r="N27" s="18"/>
      <c r="O27" s="18" t="s">
        <v>39</v>
      </c>
      <c r="P27" s="18" t="s">
        <v>39</v>
      </c>
      <c r="Q27" s="19" t="n">
        <v>46195</v>
      </c>
      <c r="R27" s="18" t="s">
        <v>45</v>
      </c>
      <c r="S27" s="18" t="s">
        <v>46</v>
      </c>
      <c r="T27" s="20"/>
      <c r="U27" s="18"/>
      <c r="V27" s="21" t="n">
        <v>1</v>
      </c>
      <c r="W27" s="22" t="n">
        <v>80</v>
      </c>
      <c r="X27" s="23" t="n">
        <f aca="false">ROUND(W27/1.13*1.08/6.8067,4)</f>
        <v>11.2331</v>
      </c>
      <c r="Y27" s="24" t="n">
        <f aca="false">ROUND(X27*V27,2)</f>
        <v>11.23</v>
      </c>
      <c r="Z27" s="21"/>
      <c r="AA27" s="21"/>
      <c r="AB27" s="25"/>
      <c r="AC27" s="13" t="n">
        <v>0.6</v>
      </c>
      <c r="AD27" s="21"/>
      <c r="AE27" s="13" t="s">
        <v>193</v>
      </c>
      <c r="AF27" s="13" t="s">
        <v>122</v>
      </c>
      <c r="AG27" s="26" t="s">
        <v>50</v>
      </c>
      <c r="AH27" s="27" t="n">
        <f aca="false">ROUND(W27/1.13*1.08,4)</f>
        <v>76.4602</v>
      </c>
    </row>
    <row r="28" customFormat="false" ht="42" hidden="false" customHeight="true" outlineLevel="0" collapsed="false">
      <c r="A28" s="13" t="s">
        <v>184</v>
      </c>
      <c r="B28" s="13" t="s">
        <v>185</v>
      </c>
      <c r="C28" s="13" t="s">
        <v>122</v>
      </c>
      <c r="D28" s="15" t="s">
        <v>186</v>
      </c>
      <c r="E28" s="13" t="s">
        <v>124</v>
      </c>
      <c r="F28" s="16"/>
      <c r="G28" s="13" t="s">
        <v>125</v>
      </c>
      <c r="H28" s="13" t="s">
        <v>39</v>
      </c>
      <c r="I28" s="13" t="s">
        <v>194</v>
      </c>
      <c r="J28" s="13" t="n">
        <v>8466200090</v>
      </c>
      <c r="K28" s="13" t="n">
        <v>84662090</v>
      </c>
      <c r="L28" s="17" t="s">
        <v>127</v>
      </c>
      <c r="M28" s="16" t="s">
        <v>128</v>
      </c>
      <c r="N28" s="18"/>
      <c r="O28" s="18" t="s">
        <v>39</v>
      </c>
      <c r="P28" s="18" t="s">
        <v>39</v>
      </c>
      <c r="Q28" s="19" t="n">
        <v>46195</v>
      </c>
      <c r="R28" s="18" t="s">
        <v>45</v>
      </c>
      <c r="S28" s="18" t="s">
        <v>46</v>
      </c>
      <c r="T28" s="20"/>
      <c r="U28" s="18"/>
      <c r="V28" s="21" t="n">
        <v>1</v>
      </c>
      <c r="W28" s="22" t="n">
        <v>50</v>
      </c>
      <c r="X28" s="23" t="n">
        <f aca="false">ROUND(W28/1.13*1.08/6.8067,4)</f>
        <v>7.0207</v>
      </c>
      <c r="Y28" s="24" t="n">
        <f aca="false">ROUND(X28*V28,2)</f>
        <v>7.02</v>
      </c>
      <c r="Z28" s="21"/>
      <c r="AA28" s="21"/>
      <c r="AB28" s="25"/>
      <c r="AC28" s="13" t="n">
        <v>0.04</v>
      </c>
      <c r="AD28" s="21"/>
      <c r="AE28" s="13" t="s">
        <v>195</v>
      </c>
      <c r="AF28" s="13" t="s">
        <v>122</v>
      </c>
      <c r="AG28" s="26" t="s">
        <v>50</v>
      </c>
      <c r="AH28" s="27" t="n">
        <f aca="false">ROUND(W28/1.13*1.08,4)</f>
        <v>47.7876</v>
      </c>
    </row>
    <row r="29" customFormat="false" ht="42" hidden="false" customHeight="true" outlineLevel="0" collapsed="false">
      <c r="A29" s="13" t="s">
        <v>196</v>
      </c>
      <c r="B29" s="13" t="s">
        <v>197</v>
      </c>
      <c r="C29" s="13" t="s">
        <v>122</v>
      </c>
      <c r="D29" s="15" t="s">
        <v>198</v>
      </c>
      <c r="E29" s="13" t="s">
        <v>124</v>
      </c>
      <c r="F29" s="16"/>
      <c r="G29" s="13" t="s">
        <v>125</v>
      </c>
      <c r="H29" s="13" t="s">
        <v>39</v>
      </c>
      <c r="I29" s="13" t="s">
        <v>199</v>
      </c>
      <c r="J29" s="13" t="n">
        <v>8466200090</v>
      </c>
      <c r="K29" s="13" t="n">
        <v>84662090</v>
      </c>
      <c r="L29" s="17" t="s">
        <v>127</v>
      </c>
      <c r="M29" s="16" t="s">
        <v>141</v>
      </c>
      <c r="N29" s="18"/>
      <c r="O29" s="18" t="s">
        <v>39</v>
      </c>
      <c r="P29" s="18" t="s">
        <v>39</v>
      </c>
      <c r="Q29" s="19" t="n">
        <v>46195</v>
      </c>
      <c r="R29" s="18" t="s">
        <v>45</v>
      </c>
      <c r="S29" s="18" t="s">
        <v>46</v>
      </c>
      <c r="T29" s="20"/>
      <c r="U29" s="18"/>
      <c r="V29" s="21" t="n">
        <v>1</v>
      </c>
      <c r="W29" s="22" t="n">
        <v>150</v>
      </c>
      <c r="X29" s="23" t="n">
        <f aca="false">ROUND(W29/1.13*1.08/6.8067,4)</f>
        <v>21.062</v>
      </c>
      <c r="Y29" s="24" t="n">
        <f aca="false">ROUND(X29*V29,2)</f>
        <v>21.06</v>
      </c>
      <c r="Z29" s="21" t="s">
        <v>200</v>
      </c>
      <c r="AA29" s="21" t="n">
        <v>1</v>
      </c>
      <c r="AB29" s="25" t="n">
        <v>28</v>
      </c>
      <c r="AC29" s="13" t="n">
        <v>1.4</v>
      </c>
      <c r="AD29" s="21" t="s">
        <v>201</v>
      </c>
      <c r="AE29" s="13" t="s">
        <v>202</v>
      </c>
      <c r="AF29" s="13" t="s">
        <v>122</v>
      </c>
      <c r="AG29" s="26" t="s">
        <v>50</v>
      </c>
      <c r="AH29" s="27" t="n">
        <f aca="false">ROUND(W29/1.13*1.08,4)</f>
        <v>143.3628</v>
      </c>
    </row>
    <row r="30" customFormat="false" ht="42" hidden="false" customHeight="true" outlineLevel="0" collapsed="false">
      <c r="A30" s="13" t="s">
        <v>203</v>
      </c>
      <c r="B30" s="13" t="s">
        <v>204</v>
      </c>
      <c r="C30" s="13" t="s">
        <v>122</v>
      </c>
      <c r="D30" s="15" t="s">
        <v>205</v>
      </c>
      <c r="E30" s="13" t="s">
        <v>124</v>
      </c>
      <c r="F30" s="16"/>
      <c r="G30" s="13" t="s">
        <v>125</v>
      </c>
      <c r="H30" s="13" t="s">
        <v>39</v>
      </c>
      <c r="I30" s="13" t="s">
        <v>206</v>
      </c>
      <c r="J30" s="13" t="n">
        <v>8466200090</v>
      </c>
      <c r="K30" s="13" t="n">
        <v>84662090</v>
      </c>
      <c r="L30" s="17" t="s">
        <v>127</v>
      </c>
      <c r="M30" s="16" t="s">
        <v>128</v>
      </c>
      <c r="N30" s="18"/>
      <c r="O30" s="18" t="s">
        <v>39</v>
      </c>
      <c r="P30" s="18" t="s">
        <v>39</v>
      </c>
      <c r="Q30" s="19" t="n">
        <v>46195</v>
      </c>
      <c r="R30" s="18" t="s">
        <v>45</v>
      </c>
      <c r="S30" s="18" t="s">
        <v>46</v>
      </c>
      <c r="T30" s="20"/>
      <c r="U30" s="18"/>
      <c r="V30" s="21" t="n">
        <v>1</v>
      </c>
      <c r="W30" s="22" t="n">
        <v>50</v>
      </c>
      <c r="X30" s="23" t="n">
        <f aca="false">ROUND(W30/1.13*1.08/6.8067,4)</f>
        <v>7.0207</v>
      </c>
      <c r="Y30" s="24" t="n">
        <f aca="false">ROUND(X30*V30,2)</f>
        <v>7.02</v>
      </c>
      <c r="Z30" s="21"/>
      <c r="AA30" s="21"/>
      <c r="AB30" s="25"/>
      <c r="AC30" s="13" t="n">
        <v>0.25</v>
      </c>
      <c r="AD30" s="21"/>
      <c r="AE30" s="13" t="s">
        <v>207</v>
      </c>
      <c r="AF30" s="13" t="s">
        <v>122</v>
      </c>
      <c r="AG30" s="26" t="s">
        <v>50</v>
      </c>
      <c r="AH30" s="27" t="n">
        <f aca="false">ROUND(W30/1.13*1.08,4)</f>
        <v>47.7876</v>
      </c>
    </row>
    <row r="31" customFormat="false" ht="42" hidden="false" customHeight="true" outlineLevel="0" collapsed="false">
      <c r="A31" s="13" t="s">
        <v>208</v>
      </c>
      <c r="B31" s="13" t="s">
        <v>209</v>
      </c>
      <c r="C31" s="13" t="s">
        <v>122</v>
      </c>
      <c r="D31" s="15" t="s">
        <v>210</v>
      </c>
      <c r="E31" s="13" t="s">
        <v>124</v>
      </c>
      <c r="F31" s="16"/>
      <c r="G31" s="13" t="s">
        <v>125</v>
      </c>
      <c r="H31" s="13" t="s">
        <v>39</v>
      </c>
      <c r="I31" s="13" t="s">
        <v>211</v>
      </c>
      <c r="J31" s="13" t="n">
        <v>8466200090</v>
      </c>
      <c r="K31" s="13" t="n">
        <v>84662090</v>
      </c>
      <c r="L31" s="17" t="s">
        <v>127</v>
      </c>
      <c r="M31" s="16" t="s">
        <v>128</v>
      </c>
      <c r="N31" s="18"/>
      <c r="O31" s="18" t="s">
        <v>39</v>
      </c>
      <c r="P31" s="18" t="s">
        <v>39</v>
      </c>
      <c r="Q31" s="19" t="n">
        <v>46195</v>
      </c>
      <c r="R31" s="18" t="s">
        <v>45</v>
      </c>
      <c r="S31" s="18" t="s">
        <v>46</v>
      </c>
      <c r="T31" s="20"/>
      <c r="U31" s="18"/>
      <c r="V31" s="21" t="n">
        <v>1</v>
      </c>
      <c r="W31" s="22" t="n">
        <v>80</v>
      </c>
      <c r="X31" s="23" t="n">
        <f aca="false">ROUND(W31/1.13*1.08/6.8067,4)</f>
        <v>11.2331</v>
      </c>
      <c r="Y31" s="24" t="n">
        <f aca="false">ROUND(X31*V31,2)</f>
        <v>11.23</v>
      </c>
      <c r="Z31" s="21"/>
      <c r="AA31" s="21"/>
      <c r="AB31" s="25"/>
      <c r="AC31" s="13" t="n">
        <v>0.8</v>
      </c>
      <c r="AD31" s="21"/>
      <c r="AE31" s="13" t="s">
        <v>162</v>
      </c>
      <c r="AF31" s="13" t="s">
        <v>122</v>
      </c>
      <c r="AG31" s="26" t="s">
        <v>50</v>
      </c>
      <c r="AH31" s="27" t="n">
        <f aca="false">ROUND(W31/1.13*1.08,4)</f>
        <v>76.4602</v>
      </c>
    </row>
    <row r="32" customFormat="false" ht="42" hidden="false" customHeight="true" outlineLevel="0" collapsed="false">
      <c r="A32" s="13" t="s">
        <v>212</v>
      </c>
      <c r="B32" s="13" t="s">
        <v>213</v>
      </c>
      <c r="C32" s="13" t="s">
        <v>122</v>
      </c>
      <c r="D32" s="15" t="s">
        <v>214</v>
      </c>
      <c r="E32" s="13" t="s">
        <v>124</v>
      </c>
      <c r="F32" s="16"/>
      <c r="G32" s="13" t="s">
        <v>125</v>
      </c>
      <c r="H32" s="13" t="s">
        <v>39</v>
      </c>
      <c r="I32" s="13" t="s">
        <v>215</v>
      </c>
      <c r="J32" s="13" t="n">
        <v>8466200090</v>
      </c>
      <c r="K32" s="13" t="n">
        <v>84662090</v>
      </c>
      <c r="L32" s="17" t="s">
        <v>127</v>
      </c>
      <c r="M32" s="16" t="s">
        <v>128</v>
      </c>
      <c r="N32" s="18"/>
      <c r="O32" s="18" t="s">
        <v>39</v>
      </c>
      <c r="P32" s="18" t="s">
        <v>39</v>
      </c>
      <c r="Q32" s="19" t="n">
        <v>46195</v>
      </c>
      <c r="R32" s="18" t="s">
        <v>45</v>
      </c>
      <c r="S32" s="18" t="s">
        <v>46</v>
      </c>
      <c r="T32" s="20"/>
      <c r="U32" s="18"/>
      <c r="V32" s="21" t="n">
        <v>1</v>
      </c>
      <c r="W32" s="22" t="n">
        <v>180</v>
      </c>
      <c r="X32" s="23" t="n">
        <f aca="false">ROUND(W32/1.13*1.08/6.8067,4)</f>
        <v>25.2744</v>
      </c>
      <c r="Y32" s="24" t="n">
        <f aca="false">ROUND(X32*V32,2)</f>
        <v>25.27</v>
      </c>
      <c r="Z32" s="21"/>
      <c r="AA32" s="21"/>
      <c r="AB32" s="25"/>
      <c r="AC32" s="13" t="n">
        <v>1.2</v>
      </c>
      <c r="AD32" s="21"/>
      <c r="AE32" s="13" t="s">
        <v>216</v>
      </c>
      <c r="AF32" s="13" t="s">
        <v>122</v>
      </c>
      <c r="AG32" s="26" t="s">
        <v>50</v>
      </c>
      <c r="AH32" s="27" t="n">
        <f aca="false">ROUND(W32/1.13*1.08,4)</f>
        <v>172.0354</v>
      </c>
    </row>
    <row r="33" customFormat="false" ht="42" hidden="false" customHeight="true" outlineLevel="0" collapsed="false">
      <c r="A33" s="13" t="s">
        <v>217</v>
      </c>
      <c r="B33" s="13" t="s">
        <v>218</v>
      </c>
      <c r="C33" s="13" t="s">
        <v>122</v>
      </c>
      <c r="D33" s="15" t="s">
        <v>219</v>
      </c>
      <c r="E33" s="13" t="s">
        <v>124</v>
      </c>
      <c r="F33" s="16"/>
      <c r="G33" s="13" t="s">
        <v>125</v>
      </c>
      <c r="H33" s="13" t="s">
        <v>39</v>
      </c>
      <c r="I33" s="13" t="s">
        <v>220</v>
      </c>
      <c r="J33" s="13" t="n">
        <v>8466200090</v>
      </c>
      <c r="K33" s="13" t="n">
        <v>84662090</v>
      </c>
      <c r="L33" s="17" t="s">
        <v>127</v>
      </c>
      <c r="M33" s="16" t="s">
        <v>128</v>
      </c>
      <c r="N33" s="18"/>
      <c r="O33" s="18" t="s">
        <v>39</v>
      </c>
      <c r="P33" s="18" t="s">
        <v>39</v>
      </c>
      <c r="Q33" s="19" t="n">
        <v>46195</v>
      </c>
      <c r="R33" s="18" t="s">
        <v>45</v>
      </c>
      <c r="S33" s="18" t="s">
        <v>46</v>
      </c>
      <c r="T33" s="20"/>
      <c r="U33" s="18"/>
      <c r="V33" s="21" t="n">
        <v>9</v>
      </c>
      <c r="W33" s="22" t="n">
        <v>80</v>
      </c>
      <c r="X33" s="23" t="n">
        <f aca="false">ROUND(W33/1.13*1.08/6.8067,4)</f>
        <v>11.2331</v>
      </c>
      <c r="Y33" s="24" t="n">
        <f aca="false">ROUND(X33*V33,2)</f>
        <v>101.1</v>
      </c>
      <c r="Z33" s="21"/>
      <c r="AA33" s="21"/>
      <c r="AB33" s="25"/>
      <c r="AC33" s="13" t="n">
        <v>8.1</v>
      </c>
      <c r="AD33" s="21"/>
      <c r="AE33" s="13" t="s">
        <v>221</v>
      </c>
      <c r="AF33" s="13" t="s">
        <v>122</v>
      </c>
      <c r="AG33" s="26" t="s">
        <v>50</v>
      </c>
      <c r="AH33" s="27" t="n">
        <f aca="false">ROUND(W33/1.13*1.08,4)</f>
        <v>76.4602</v>
      </c>
    </row>
    <row r="34" customFormat="false" ht="42" hidden="false" customHeight="true" outlineLevel="0" collapsed="false">
      <c r="A34" s="13" t="s">
        <v>222</v>
      </c>
      <c r="B34" s="13" t="s">
        <v>223</v>
      </c>
      <c r="C34" s="13" t="s">
        <v>122</v>
      </c>
      <c r="D34" s="15" t="s">
        <v>224</v>
      </c>
      <c r="E34" s="13" t="s">
        <v>124</v>
      </c>
      <c r="F34" s="16"/>
      <c r="G34" s="13" t="s">
        <v>125</v>
      </c>
      <c r="H34" s="13" t="s">
        <v>39</v>
      </c>
      <c r="I34" s="13" t="s">
        <v>225</v>
      </c>
      <c r="J34" s="13" t="n">
        <v>8466200090</v>
      </c>
      <c r="K34" s="13" t="n">
        <v>84662090</v>
      </c>
      <c r="L34" s="17" t="s">
        <v>127</v>
      </c>
      <c r="M34" s="16" t="s">
        <v>128</v>
      </c>
      <c r="N34" s="18"/>
      <c r="O34" s="18" t="s">
        <v>39</v>
      </c>
      <c r="P34" s="18" t="s">
        <v>39</v>
      </c>
      <c r="Q34" s="19" t="n">
        <v>46195</v>
      </c>
      <c r="R34" s="18" t="s">
        <v>45</v>
      </c>
      <c r="S34" s="18" t="s">
        <v>46</v>
      </c>
      <c r="T34" s="20"/>
      <c r="U34" s="18"/>
      <c r="V34" s="21" t="n">
        <v>1</v>
      </c>
      <c r="W34" s="22" t="n">
        <v>80</v>
      </c>
      <c r="X34" s="23" t="n">
        <f aca="false">ROUND(W34/1.13*1.08/6.8067,4)</f>
        <v>11.2331</v>
      </c>
      <c r="Y34" s="24" t="n">
        <f aca="false">ROUND(X34*V34,2)</f>
        <v>11.23</v>
      </c>
      <c r="Z34" s="21"/>
      <c r="AA34" s="21"/>
      <c r="AB34" s="25"/>
      <c r="AC34" s="13" t="n">
        <v>0.82</v>
      </c>
      <c r="AD34" s="21"/>
      <c r="AE34" s="13" t="s">
        <v>226</v>
      </c>
      <c r="AF34" s="13" t="s">
        <v>122</v>
      </c>
      <c r="AG34" s="26" t="s">
        <v>50</v>
      </c>
      <c r="AH34" s="27" t="n">
        <f aca="false">ROUND(W34/1.13*1.08,4)</f>
        <v>76.4602</v>
      </c>
    </row>
    <row r="35" customFormat="false" ht="42" hidden="false" customHeight="true" outlineLevel="0" collapsed="false">
      <c r="A35" s="13" t="s">
        <v>227</v>
      </c>
      <c r="B35" s="13" t="s">
        <v>228</v>
      </c>
      <c r="C35" s="13" t="s">
        <v>122</v>
      </c>
      <c r="D35" s="15" t="s">
        <v>229</v>
      </c>
      <c r="E35" s="13" t="s">
        <v>124</v>
      </c>
      <c r="F35" s="16"/>
      <c r="G35" s="13" t="s">
        <v>125</v>
      </c>
      <c r="H35" s="13" t="s">
        <v>39</v>
      </c>
      <c r="I35" s="13" t="s">
        <v>230</v>
      </c>
      <c r="J35" s="13" t="n">
        <v>8466200090</v>
      </c>
      <c r="K35" s="13" t="n">
        <v>84662090</v>
      </c>
      <c r="L35" s="17" t="s">
        <v>127</v>
      </c>
      <c r="M35" s="16" t="s">
        <v>141</v>
      </c>
      <c r="N35" s="18"/>
      <c r="O35" s="18" t="s">
        <v>39</v>
      </c>
      <c r="P35" s="18" t="s">
        <v>39</v>
      </c>
      <c r="Q35" s="19" t="n">
        <v>46195</v>
      </c>
      <c r="R35" s="18" t="s">
        <v>45</v>
      </c>
      <c r="S35" s="18" t="s">
        <v>46</v>
      </c>
      <c r="T35" s="20"/>
      <c r="U35" s="18"/>
      <c r="V35" s="21" t="n">
        <v>1</v>
      </c>
      <c r="W35" s="22" t="n">
        <v>175</v>
      </c>
      <c r="X35" s="23" t="n">
        <f aca="false">ROUND(W35/1.13*1.08/6.8067,4)</f>
        <v>24.5724</v>
      </c>
      <c r="Y35" s="24" t="n">
        <f aca="false">ROUND(X35*V35,2)</f>
        <v>24.57</v>
      </c>
      <c r="Z35" s="21"/>
      <c r="AA35" s="21"/>
      <c r="AB35" s="25"/>
      <c r="AC35" s="13" t="n">
        <v>0.6</v>
      </c>
      <c r="AD35" s="21"/>
      <c r="AE35" s="13" t="s">
        <v>231</v>
      </c>
      <c r="AF35" s="13" t="s">
        <v>122</v>
      </c>
      <c r="AG35" s="26" t="s">
        <v>50</v>
      </c>
      <c r="AH35" s="27" t="n">
        <f aca="false">ROUND(W35/1.13*1.08,4)</f>
        <v>167.2566</v>
      </c>
    </row>
    <row r="36" customFormat="false" ht="42" hidden="false" customHeight="true" outlineLevel="0" collapsed="false">
      <c r="A36" s="13" t="s">
        <v>232</v>
      </c>
      <c r="B36" s="13" t="s">
        <v>233</v>
      </c>
      <c r="C36" s="13" t="s">
        <v>122</v>
      </c>
      <c r="D36" s="15" t="s">
        <v>234</v>
      </c>
      <c r="E36" s="13" t="s">
        <v>124</v>
      </c>
      <c r="F36" s="16"/>
      <c r="G36" s="13" t="s">
        <v>125</v>
      </c>
      <c r="H36" s="13" t="s">
        <v>39</v>
      </c>
      <c r="I36" s="13" t="s">
        <v>235</v>
      </c>
      <c r="J36" s="13" t="n">
        <v>8466200090</v>
      </c>
      <c r="K36" s="13" t="n">
        <v>84662090</v>
      </c>
      <c r="L36" s="17" t="s">
        <v>127</v>
      </c>
      <c r="M36" s="16" t="s">
        <v>128</v>
      </c>
      <c r="N36" s="18"/>
      <c r="O36" s="18" t="s">
        <v>39</v>
      </c>
      <c r="P36" s="18" t="s">
        <v>39</v>
      </c>
      <c r="Q36" s="19" t="n">
        <v>46195</v>
      </c>
      <c r="R36" s="18" t="s">
        <v>45</v>
      </c>
      <c r="S36" s="18" t="s">
        <v>46</v>
      </c>
      <c r="T36" s="20"/>
      <c r="U36" s="18"/>
      <c r="V36" s="21" t="n">
        <v>1</v>
      </c>
      <c r="W36" s="22" t="n">
        <v>80</v>
      </c>
      <c r="X36" s="23" t="n">
        <f aca="false">ROUND(W36/1.13*1.08/6.8067,4)</f>
        <v>11.2331</v>
      </c>
      <c r="Y36" s="24" t="n">
        <f aca="false">ROUND(X36*V36,2)</f>
        <v>11.23</v>
      </c>
      <c r="Z36" s="21"/>
      <c r="AA36" s="21"/>
      <c r="AB36" s="25"/>
      <c r="AC36" s="13" t="n">
        <v>0.85</v>
      </c>
      <c r="AD36" s="21"/>
      <c r="AE36" s="13" t="s">
        <v>226</v>
      </c>
      <c r="AF36" s="13" t="s">
        <v>122</v>
      </c>
      <c r="AG36" s="26" t="s">
        <v>50</v>
      </c>
      <c r="AH36" s="27" t="n">
        <f aca="false">ROUND(W36/1.13*1.08,4)</f>
        <v>76.4602</v>
      </c>
    </row>
    <row r="37" customFormat="false" ht="42" hidden="false" customHeight="true" outlineLevel="0" collapsed="false">
      <c r="A37" s="13" t="s">
        <v>236</v>
      </c>
      <c r="B37" s="13" t="s">
        <v>237</v>
      </c>
      <c r="C37" s="13" t="s">
        <v>122</v>
      </c>
      <c r="D37" s="15" t="s">
        <v>238</v>
      </c>
      <c r="E37" s="13" t="s">
        <v>124</v>
      </c>
      <c r="F37" s="16"/>
      <c r="G37" s="13" t="s">
        <v>125</v>
      </c>
      <c r="H37" s="13" t="s">
        <v>39</v>
      </c>
      <c r="I37" s="13" t="s">
        <v>239</v>
      </c>
      <c r="J37" s="13" t="n">
        <v>8466200090</v>
      </c>
      <c r="K37" s="13" t="n">
        <v>84662090</v>
      </c>
      <c r="L37" s="17" t="s">
        <v>127</v>
      </c>
      <c r="M37" s="16" t="s">
        <v>182</v>
      </c>
      <c r="N37" s="18"/>
      <c r="O37" s="18" t="s">
        <v>39</v>
      </c>
      <c r="P37" s="18" t="s">
        <v>39</v>
      </c>
      <c r="Q37" s="19" t="n">
        <v>46195</v>
      </c>
      <c r="R37" s="18" t="s">
        <v>45</v>
      </c>
      <c r="S37" s="18" t="s">
        <v>46</v>
      </c>
      <c r="T37" s="20"/>
      <c r="U37" s="18"/>
      <c r="V37" s="21" t="n">
        <v>2</v>
      </c>
      <c r="W37" s="22" t="n">
        <v>30</v>
      </c>
      <c r="X37" s="23" t="n">
        <f aca="false">ROUND(W37/1.13*1.08/6.8067,4)</f>
        <v>4.2124</v>
      </c>
      <c r="Y37" s="24" t="n">
        <f aca="false">ROUND(X37*V37,2)</f>
        <v>8.42</v>
      </c>
      <c r="Z37" s="21"/>
      <c r="AA37" s="21"/>
      <c r="AB37" s="25"/>
      <c r="AC37" s="13" t="n">
        <v>0.03</v>
      </c>
      <c r="AD37" s="21"/>
      <c r="AE37" s="13" t="s">
        <v>240</v>
      </c>
      <c r="AF37" s="13" t="s">
        <v>122</v>
      </c>
      <c r="AG37" s="26" t="s">
        <v>50</v>
      </c>
      <c r="AH37" s="27" t="n">
        <f aca="false">ROUND(W37/1.13*1.08,4)</f>
        <v>28.6726</v>
      </c>
    </row>
    <row r="38" customFormat="false" ht="42" hidden="false" customHeight="true" outlineLevel="0" collapsed="false">
      <c r="A38" s="13" t="s">
        <v>241</v>
      </c>
      <c r="B38" s="13" t="s">
        <v>242</v>
      </c>
      <c r="C38" s="13" t="s">
        <v>122</v>
      </c>
      <c r="D38" s="15" t="s">
        <v>243</v>
      </c>
      <c r="E38" s="13" t="s">
        <v>124</v>
      </c>
      <c r="F38" s="16"/>
      <c r="G38" s="13" t="s">
        <v>125</v>
      </c>
      <c r="H38" s="13" t="s">
        <v>39</v>
      </c>
      <c r="I38" s="13" t="s">
        <v>244</v>
      </c>
      <c r="J38" s="13" t="n">
        <v>8466200090</v>
      </c>
      <c r="K38" s="13" t="n">
        <v>84662090</v>
      </c>
      <c r="L38" s="17" t="s">
        <v>127</v>
      </c>
      <c r="M38" s="16" t="s">
        <v>182</v>
      </c>
      <c r="N38" s="18"/>
      <c r="O38" s="18" t="s">
        <v>39</v>
      </c>
      <c r="P38" s="18" t="s">
        <v>39</v>
      </c>
      <c r="Q38" s="19" t="n">
        <v>46195</v>
      </c>
      <c r="R38" s="18" t="s">
        <v>45</v>
      </c>
      <c r="S38" s="18" t="s">
        <v>46</v>
      </c>
      <c r="T38" s="20"/>
      <c r="U38" s="18"/>
      <c r="V38" s="21" t="n">
        <v>1</v>
      </c>
      <c r="W38" s="22" t="n">
        <v>40</v>
      </c>
      <c r="X38" s="23" t="n">
        <f aca="false">ROUND(W38/1.13*1.08/6.8067,4)</f>
        <v>5.6165</v>
      </c>
      <c r="Y38" s="24" t="n">
        <f aca="false">ROUND(X38*V38,2)</f>
        <v>5.62</v>
      </c>
      <c r="Z38" s="21"/>
      <c r="AA38" s="21"/>
      <c r="AB38" s="25"/>
      <c r="AC38" s="13" t="n">
        <v>0.4</v>
      </c>
      <c r="AD38" s="21"/>
      <c r="AE38" s="13" t="s">
        <v>245</v>
      </c>
      <c r="AF38" s="13" t="s">
        <v>122</v>
      </c>
      <c r="AG38" s="26" t="s">
        <v>50</v>
      </c>
      <c r="AH38" s="27" t="n">
        <f aca="false">ROUND(W38/1.13*1.08,4)</f>
        <v>38.2301</v>
      </c>
    </row>
    <row r="39" customFormat="false" ht="42" hidden="false" customHeight="true" outlineLevel="0" collapsed="false">
      <c r="A39" s="13" t="s">
        <v>184</v>
      </c>
      <c r="B39" s="13" t="s">
        <v>185</v>
      </c>
      <c r="C39" s="13" t="s">
        <v>122</v>
      </c>
      <c r="D39" s="15" t="s">
        <v>186</v>
      </c>
      <c r="E39" s="13" t="s">
        <v>124</v>
      </c>
      <c r="F39" s="16"/>
      <c r="G39" s="13" t="s">
        <v>125</v>
      </c>
      <c r="H39" s="13" t="s">
        <v>39</v>
      </c>
      <c r="I39" s="13" t="s">
        <v>246</v>
      </c>
      <c r="J39" s="13" t="n">
        <v>8466200090</v>
      </c>
      <c r="K39" s="13" t="n">
        <v>84662090</v>
      </c>
      <c r="L39" s="17" t="s">
        <v>127</v>
      </c>
      <c r="M39" s="16" t="s">
        <v>128</v>
      </c>
      <c r="N39" s="18"/>
      <c r="O39" s="18" t="s">
        <v>39</v>
      </c>
      <c r="P39" s="18" t="s">
        <v>39</v>
      </c>
      <c r="Q39" s="19" t="n">
        <v>46195</v>
      </c>
      <c r="R39" s="18" t="s">
        <v>45</v>
      </c>
      <c r="S39" s="18" t="s">
        <v>46</v>
      </c>
      <c r="T39" s="20"/>
      <c r="U39" s="18"/>
      <c r="V39" s="21" t="n">
        <v>1</v>
      </c>
      <c r="W39" s="22" t="n">
        <v>50</v>
      </c>
      <c r="X39" s="23" t="n">
        <f aca="false">ROUND(W39/1.13*1.08/6.8067,4)</f>
        <v>7.0207</v>
      </c>
      <c r="Y39" s="24" t="n">
        <f aca="false">ROUND(X39*V39,2)</f>
        <v>7.02</v>
      </c>
      <c r="Z39" s="21"/>
      <c r="AA39" s="21"/>
      <c r="AB39" s="25"/>
      <c r="AC39" s="13" t="n">
        <v>0.04</v>
      </c>
      <c r="AD39" s="21"/>
      <c r="AE39" s="13" t="s">
        <v>247</v>
      </c>
      <c r="AF39" s="13" t="s">
        <v>122</v>
      </c>
      <c r="AG39" s="26" t="s">
        <v>50</v>
      </c>
      <c r="AH39" s="27" t="n">
        <f aca="false">ROUND(W39/1.13*1.08,4)</f>
        <v>47.7876</v>
      </c>
    </row>
    <row r="40" customFormat="false" ht="42" hidden="false" customHeight="true" outlineLevel="0" collapsed="false">
      <c r="A40" s="13" t="s">
        <v>248</v>
      </c>
      <c r="B40" s="13" t="s">
        <v>249</v>
      </c>
      <c r="C40" s="13" t="s">
        <v>122</v>
      </c>
      <c r="D40" s="15" t="s">
        <v>250</v>
      </c>
      <c r="E40" s="13" t="s">
        <v>124</v>
      </c>
      <c r="F40" s="16"/>
      <c r="G40" s="13" t="s">
        <v>125</v>
      </c>
      <c r="H40" s="13" t="s">
        <v>39</v>
      </c>
      <c r="I40" s="13" t="s">
        <v>251</v>
      </c>
      <c r="J40" s="13" t="n">
        <v>8466200090</v>
      </c>
      <c r="K40" s="13" t="n">
        <v>84662090</v>
      </c>
      <c r="L40" s="17" t="s">
        <v>127</v>
      </c>
      <c r="M40" s="16" t="s">
        <v>128</v>
      </c>
      <c r="N40" s="18"/>
      <c r="O40" s="18" t="s">
        <v>39</v>
      </c>
      <c r="P40" s="18" t="s">
        <v>39</v>
      </c>
      <c r="Q40" s="19" t="n">
        <v>46195</v>
      </c>
      <c r="R40" s="18" t="s">
        <v>45</v>
      </c>
      <c r="S40" s="18" t="s">
        <v>46</v>
      </c>
      <c r="T40" s="20"/>
      <c r="U40" s="18"/>
      <c r="V40" s="21" t="n">
        <v>1</v>
      </c>
      <c r="W40" s="22" t="n">
        <v>80</v>
      </c>
      <c r="X40" s="23" t="n">
        <f aca="false">ROUND(W40/1.13*1.08/6.8067,4)</f>
        <v>11.2331</v>
      </c>
      <c r="Y40" s="24" t="n">
        <f aca="false">ROUND(X40*V40,2)</f>
        <v>11.23</v>
      </c>
      <c r="Z40" s="21"/>
      <c r="AA40" s="21"/>
      <c r="AB40" s="25"/>
      <c r="AC40" s="13" t="n">
        <v>1.3</v>
      </c>
      <c r="AD40" s="21"/>
      <c r="AE40" s="13" t="s">
        <v>252</v>
      </c>
      <c r="AF40" s="13" t="s">
        <v>122</v>
      </c>
      <c r="AG40" s="26" t="s">
        <v>50</v>
      </c>
      <c r="AH40" s="27" t="n">
        <f aca="false">ROUND(W40/1.13*1.08,4)</f>
        <v>76.4602</v>
      </c>
    </row>
    <row r="41" customFormat="false" ht="42" hidden="false" customHeight="true" outlineLevel="0" collapsed="false">
      <c r="A41" s="13" t="s">
        <v>253</v>
      </c>
      <c r="B41" s="13" t="s">
        <v>254</v>
      </c>
      <c r="C41" s="13" t="s">
        <v>122</v>
      </c>
      <c r="D41" s="15" t="s">
        <v>255</v>
      </c>
      <c r="E41" s="13" t="s">
        <v>124</v>
      </c>
      <c r="F41" s="16"/>
      <c r="G41" s="13" t="s">
        <v>125</v>
      </c>
      <c r="H41" s="13" t="s">
        <v>39</v>
      </c>
      <c r="I41" s="13" t="s">
        <v>256</v>
      </c>
      <c r="J41" s="13" t="n">
        <v>8466200090</v>
      </c>
      <c r="K41" s="13" t="n">
        <v>84662090</v>
      </c>
      <c r="L41" s="17" t="s">
        <v>127</v>
      </c>
      <c r="M41" s="16" t="s">
        <v>141</v>
      </c>
      <c r="N41" s="18"/>
      <c r="O41" s="18" t="s">
        <v>39</v>
      </c>
      <c r="P41" s="18" t="s">
        <v>39</v>
      </c>
      <c r="Q41" s="19" t="n">
        <v>46195</v>
      </c>
      <c r="R41" s="18" t="s">
        <v>45</v>
      </c>
      <c r="S41" s="18" t="s">
        <v>46</v>
      </c>
      <c r="T41" s="20"/>
      <c r="U41" s="18"/>
      <c r="V41" s="21" t="n">
        <v>1</v>
      </c>
      <c r="W41" s="22" t="n">
        <v>190</v>
      </c>
      <c r="X41" s="23" t="n">
        <f aca="false">ROUND(W41/1.13*1.08/6.8067,4)</f>
        <v>26.6786</v>
      </c>
      <c r="Y41" s="24" t="n">
        <f aca="false">ROUND(X41*V41,2)</f>
        <v>26.68</v>
      </c>
      <c r="Z41" s="21"/>
      <c r="AA41" s="21"/>
      <c r="AB41" s="25"/>
      <c r="AC41" s="13" t="n">
        <v>0.8</v>
      </c>
      <c r="AD41" s="21"/>
      <c r="AE41" s="13" t="s">
        <v>257</v>
      </c>
      <c r="AF41" s="13" t="s">
        <v>122</v>
      </c>
      <c r="AG41" s="26" t="s">
        <v>50</v>
      </c>
      <c r="AH41" s="27" t="n">
        <f aca="false">ROUND(W41/1.13*1.08,4)</f>
        <v>181.5929</v>
      </c>
    </row>
    <row r="42" customFormat="false" ht="42" hidden="false" customHeight="true" outlineLevel="0" collapsed="false">
      <c r="A42" s="13" t="s">
        <v>258</v>
      </c>
      <c r="B42" s="13" t="s">
        <v>259</v>
      </c>
      <c r="C42" s="13" t="s">
        <v>122</v>
      </c>
      <c r="D42" s="15" t="s">
        <v>260</v>
      </c>
      <c r="E42" s="13" t="s">
        <v>124</v>
      </c>
      <c r="F42" s="16"/>
      <c r="G42" s="13" t="s">
        <v>125</v>
      </c>
      <c r="H42" s="13" t="s">
        <v>39</v>
      </c>
      <c r="I42" s="13" t="s">
        <v>261</v>
      </c>
      <c r="J42" s="13" t="n">
        <v>8466200090</v>
      </c>
      <c r="K42" s="13" t="n">
        <v>84662090</v>
      </c>
      <c r="L42" s="17" t="s">
        <v>127</v>
      </c>
      <c r="M42" s="16" t="s">
        <v>128</v>
      </c>
      <c r="N42" s="18"/>
      <c r="O42" s="18" t="s">
        <v>39</v>
      </c>
      <c r="P42" s="18" t="s">
        <v>39</v>
      </c>
      <c r="Q42" s="19" t="n">
        <v>46195</v>
      </c>
      <c r="R42" s="18" t="s">
        <v>45</v>
      </c>
      <c r="S42" s="18" t="s">
        <v>46</v>
      </c>
      <c r="T42" s="20"/>
      <c r="U42" s="18"/>
      <c r="V42" s="21" t="n">
        <v>1</v>
      </c>
      <c r="W42" s="22" t="n">
        <v>100</v>
      </c>
      <c r="X42" s="23" t="n">
        <f aca="false">ROUND(W42/1.13*1.08/6.8067,4)</f>
        <v>14.0413</v>
      </c>
      <c r="Y42" s="24" t="n">
        <f aca="false">ROUND(X42*V42,2)</f>
        <v>14.04</v>
      </c>
      <c r="Z42" s="21"/>
      <c r="AA42" s="21"/>
      <c r="AB42" s="25"/>
      <c r="AC42" s="13" t="n">
        <v>0.6</v>
      </c>
      <c r="AD42" s="21"/>
      <c r="AE42" s="13" t="s">
        <v>262</v>
      </c>
      <c r="AF42" s="13" t="s">
        <v>122</v>
      </c>
      <c r="AG42" s="26" t="s">
        <v>50</v>
      </c>
      <c r="AH42" s="27" t="n">
        <f aca="false">ROUND(W42/1.13*1.08,4)</f>
        <v>95.5752</v>
      </c>
    </row>
    <row r="43" customFormat="false" ht="42" hidden="false" customHeight="true" outlineLevel="0" collapsed="false">
      <c r="A43" s="13" t="s">
        <v>263</v>
      </c>
      <c r="B43" s="13" t="s">
        <v>264</v>
      </c>
      <c r="C43" s="13" t="s">
        <v>122</v>
      </c>
      <c r="D43" s="15" t="s">
        <v>265</v>
      </c>
      <c r="E43" s="13" t="s">
        <v>124</v>
      </c>
      <c r="F43" s="16"/>
      <c r="G43" s="13" t="s">
        <v>125</v>
      </c>
      <c r="H43" s="13" t="s">
        <v>39</v>
      </c>
      <c r="I43" s="13" t="s">
        <v>266</v>
      </c>
      <c r="J43" s="13" t="n">
        <v>8466200090</v>
      </c>
      <c r="K43" s="13" t="n">
        <v>84662090</v>
      </c>
      <c r="L43" s="17" t="s">
        <v>127</v>
      </c>
      <c r="M43" s="16" t="s">
        <v>182</v>
      </c>
      <c r="N43" s="18"/>
      <c r="O43" s="18" t="s">
        <v>39</v>
      </c>
      <c r="P43" s="18" t="s">
        <v>39</v>
      </c>
      <c r="Q43" s="19" t="n">
        <v>46195</v>
      </c>
      <c r="R43" s="18" t="s">
        <v>45</v>
      </c>
      <c r="S43" s="18" t="s">
        <v>46</v>
      </c>
      <c r="T43" s="20"/>
      <c r="U43" s="18"/>
      <c r="V43" s="21" t="n">
        <v>1</v>
      </c>
      <c r="W43" s="22" t="n">
        <v>20</v>
      </c>
      <c r="X43" s="23" t="n">
        <f aca="false">ROUND(W43/1.13*1.08/6.8067,4)</f>
        <v>2.8083</v>
      </c>
      <c r="Y43" s="24" t="n">
        <f aca="false">ROUND(X43*V43,2)</f>
        <v>2.81</v>
      </c>
      <c r="Z43" s="21"/>
      <c r="AA43" s="21"/>
      <c r="AB43" s="25"/>
      <c r="AC43" s="13" t="n">
        <v>0.01</v>
      </c>
      <c r="AD43" s="21"/>
      <c r="AE43" s="13" t="s">
        <v>267</v>
      </c>
      <c r="AF43" s="13" t="s">
        <v>122</v>
      </c>
      <c r="AG43" s="26" t="s">
        <v>50</v>
      </c>
      <c r="AH43" s="27" t="n">
        <f aca="false">ROUND(W43/1.13*1.08,4)</f>
        <v>19.115</v>
      </c>
    </row>
    <row r="44" customFormat="false" ht="42" hidden="false" customHeight="true" outlineLevel="0" collapsed="false">
      <c r="A44" s="13" t="s">
        <v>268</v>
      </c>
      <c r="B44" s="13" t="s">
        <v>269</v>
      </c>
      <c r="C44" s="13" t="s">
        <v>122</v>
      </c>
      <c r="D44" s="15" t="s">
        <v>270</v>
      </c>
      <c r="E44" s="13" t="s">
        <v>124</v>
      </c>
      <c r="F44" s="16"/>
      <c r="G44" s="13" t="s">
        <v>125</v>
      </c>
      <c r="H44" s="13" t="s">
        <v>39</v>
      </c>
      <c r="I44" s="13" t="s">
        <v>271</v>
      </c>
      <c r="J44" s="13" t="n">
        <v>8466200090</v>
      </c>
      <c r="K44" s="13" t="n">
        <v>84662090</v>
      </c>
      <c r="L44" s="17" t="s">
        <v>127</v>
      </c>
      <c r="M44" s="16" t="s">
        <v>128</v>
      </c>
      <c r="N44" s="18"/>
      <c r="O44" s="18" t="s">
        <v>39</v>
      </c>
      <c r="P44" s="18" t="s">
        <v>39</v>
      </c>
      <c r="Q44" s="19" t="n">
        <v>46195</v>
      </c>
      <c r="R44" s="18" t="s">
        <v>45</v>
      </c>
      <c r="S44" s="18" t="s">
        <v>46</v>
      </c>
      <c r="T44" s="20"/>
      <c r="U44" s="18"/>
      <c r="V44" s="21" t="n">
        <v>2</v>
      </c>
      <c r="W44" s="22" t="n">
        <v>80</v>
      </c>
      <c r="X44" s="23" t="n">
        <f aca="false">ROUND(W44/1.13*1.08/6.8067,4)</f>
        <v>11.2331</v>
      </c>
      <c r="Y44" s="24" t="n">
        <f aca="false">ROUND(X44*V44,2)</f>
        <v>22.47</v>
      </c>
      <c r="Z44" s="21"/>
      <c r="AA44" s="21"/>
      <c r="AB44" s="25"/>
      <c r="AC44" s="13" t="n">
        <v>1.5</v>
      </c>
      <c r="AD44" s="21"/>
      <c r="AE44" s="13" t="s">
        <v>272</v>
      </c>
      <c r="AF44" s="13" t="s">
        <v>122</v>
      </c>
      <c r="AG44" s="26" t="s">
        <v>50</v>
      </c>
      <c r="AH44" s="27" t="n">
        <f aca="false">ROUND(W44/1.13*1.08,4)</f>
        <v>76.4602</v>
      </c>
    </row>
    <row r="45" customFormat="false" ht="42" hidden="false" customHeight="true" outlineLevel="0" collapsed="false">
      <c r="A45" s="13" t="s">
        <v>273</v>
      </c>
      <c r="B45" s="13" t="s">
        <v>274</v>
      </c>
      <c r="C45" s="13" t="s">
        <v>122</v>
      </c>
      <c r="D45" s="15" t="s">
        <v>275</v>
      </c>
      <c r="E45" s="13" t="s">
        <v>124</v>
      </c>
      <c r="F45" s="16"/>
      <c r="G45" s="13" t="s">
        <v>125</v>
      </c>
      <c r="H45" s="13" t="s">
        <v>39</v>
      </c>
      <c r="I45" s="13" t="s">
        <v>276</v>
      </c>
      <c r="J45" s="13" t="n">
        <v>8466200090</v>
      </c>
      <c r="K45" s="13" t="n">
        <v>84662090</v>
      </c>
      <c r="L45" s="17" t="s">
        <v>127</v>
      </c>
      <c r="M45" s="16" t="s">
        <v>128</v>
      </c>
      <c r="N45" s="18"/>
      <c r="O45" s="18" t="s">
        <v>39</v>
      </c>
      <c r="P45" s="18" t="s">
        <v>39</v>
      </c>
      <c r="Q45" s="19" t="n">
        <v>46195</v>
      </c>
      <c r="R45" s="18" t="s">
        <v>45</v>
      </c>
      <c r="S45" s="18" t="s">
        <v>46</v>
      </c>
      <c r="T45" s="20"/>
      <c r="U45" s="18"/>
      <c r="V45" s="21" t="n">
        <v>2</v>
      </c>
      <c r="W45" s="22" t="n">
        <v>80</v>
      </c>
      <c r="X45" s="23" t="n">
        <f aca="false">ROUND(W45/1.13*1.08/6.8067,4)</f>
        <v>11.2331</v>
      </c>
      <c r="Y45" s="24" t="n">
        <f aca="false">ROUND(X45*V45,2)</f>
        <v>22.47</v>
      </c>
      <c r="Z45" s="21"/>
      <c r="AA45" s="21"/>
      <c r="AB45" s="25"/>
      <c r="AC45" s="13" t="n">
        <v>1.48</v>
      </c>
      <c r="AD45" s="21"/>
      <c r="AE45" s="13" t="s">
        <v>272</v>
      </c>
      <c r="AF45" s="13" t="s">
        <v>122</v>
      </c>
      <c r="AG45" s="26" t="s">
        <v>50</v>
      </c>
      <c r="AH45" s="27" t="n">
        <f aca="false">ROUND(W45/1.13*1.08,4)</f>
        <v>76.4602</v>
      </c>
    </row>
    <row r="46" customFormat="false" ht="42" hidden="false" customHeight="true" outlineLevel="0" collapsed="false">
      <c r="A46" s="13" t="s">
        <v>277</v>
      </c>
      <c r="B46" s="13" t="s">
        <v>278</v>
      </c>
      <c r="C46" s="13" t="s">
        <v>122</v>
      </c>
      <c r="D46" s="15" t="s">
        <v>279</v>
      </c>
      <c r="E46" s="13" t="s">
        <v>124</v>
      </c>
      <c r="F46" s="16"/>
      <c r="G46" s="13" t="s">
        <v>125</v>
      </c>
      <c r="H46" s="13" t="s">
        <v>39</v>
      </c>
      <c r="I46" s="13" t="s">
        <v>280</v>
      </c>
      <c r="J46" s="13" t="n">
        <v>8466200090</v>
      </c>
      <c r="K46" s="13" t="n">
        <v>84662090</v>
      </c>
      <c r="L46" s="17" t="s">
        <v>127</v>
      </c>
      <c r="M46" s="16" t="s">
        <v>128</v>
      </c>
      <c r="N46" s="18"/>
      <c r="O46" s="18" t="s">
        <v>39</v>
      </c>
      <c r="P46" s="18" t="s">
        <v>39</v>
      </c>
      <c r="Q46" s="19" t="n">
        <v>46195</v>
      </c>
      <c r="R46" s="18" t="s">
        <v>45</v>
      </c>
      <c r="S46" s="18" t="s">
        <v>46</v>
      </c>
      <c r="T46" s="20"/>
      <c r="U46" s="18"/>
      <c r="V46" s="21" t="n">
        <v>1</v>
      </c>
      <c r="W46" s="22" t="n">
        <v>80</v>
      </c>
      <c r="X46" s="23" t="n">
        <f aca="false">ROUND(W46/1.13*1.08/6.8067,4)</f>
        <v>11.2331</v>
      </c>
      <c r="Y46" s="24" t="n">
        <f aca="false">ROUND(X46*V46,2)</f>
        <v>11.23</v>
      </c>
      <c r="Z46" s="21"/>
      <c r="AA46" s="21"/>
      <c r="AB46" s="25"/>
      <c r="AC46" s="13" t="n">
        <v>0.35</v>
      </c>
      <c r="AD46" s="21"/>
      <c r="AE46" s="13" t="s">
        <v>281</v>
      </c>
      <c r="AF46" s="13" t="s">
        <v>122</v>
      </c>
      <c r="AG46" s="26" t="s">
        <v>50</v>
      </c>
      <c r="AH46" s="27" t="n">
        <f aca="false">ROUND(W46/1.13*1.08,4)</f>
        <v>76.4602</v>
      </c>
    </row>
    <row r="47" customFormat="false" ht="42" hidden="false" customHeight="true" outlineLevel="0" collapsed="false">
      <c r="A47" s="13" t="s">
        <v>282</v>
      </c>
      <c r="B47" s="13" t="s">
        <v>283</v>
      </c>
      <c r="C47" s="13" t="s">
        <v>122</v>
      </c>
      <c r="D47" s="15" t="s">
        <v>284</v>
      </c>
      <c r="E47" s="13" t="s">
        <v>124</v>
      </c>
      <c r="F47" s="16"/>
      <c r="G47" s="13" t="s">
        <v>125</v>
      </c>
      <c r="H47" s="13" t="s">
        <v>39</v>
      </c>
      <c r="I47" s="13" t="s">
        <v>285</v>
      </c>
      <c r="J47" s="13" t="n">
        <v>8466200090</v>
      </c>
      <c r="K47" s="13" t="n">
        <v>84662090</v>
      </c>
      <c r="L47" s="17" t="s">
        <v>127</v>
      </c>
      <c r="M47" s="16" t="s">
        <v>128</v>
      </c>
      <c r="N47" s="18"/>
      <c r="O47" s="18" t="s">
        <v>39</v>
      </c>
      <c r="P47" s="18" t="s">
        <v>39</v>
      </c>
      <c r="Q47" s="19" t="n">
        <v>46195</v>
      </c>
      <c r="R47" s="18" t="s">
        <v>45</v>
      </c>
      <c r="S47" s="18" t="s">
        <v>46</v>
      </c>
      <c r="T47" s="20"/>
      <c r="U47" s="18"/>
      <c r="V47" s="21" t="n">
        <v>1</v>
      </c>
      <c r="W47" s="22" t="n">
        <v>80</v>
      </c>
      <c r="X47" s="23" t="n">
        <f aca="false">ROUND(W47/1.13*1.08/6.8067,4)</f>
        <v>11.2331</v>
      </c>
      <c r="Y47" s="24" t="n">
        <f aca="false">ROUND(X47*V47,2)</f>
        <v>11.23</v>
      </c>
      <c r="Z47" s="21"/>
      <c r="AA47" s="21"/>
      <c r="AB47" s="25"/>
      <c r="AC47" s="13" t="n">
        <v>0.6</v>
      </c>
      <c r="AD47" s="21"/>
      <c r="AE47" s="13" t="s">
        <v>286</v>
      </c>
      <c r="AF47" s="13" t="s">
        <v>122</v>
      </c>
      <c r="AG47" s="26" t="s">
        <v>50</v>
      </c>
      <c r="AH47" s="27" t="n">
        <f aca="false">ROUND(W47/1.13*1.08,4)</f>
        <v>76.4602</v>
      </c>
    </row>
    <row r="48" customFormat="false" ht="42" hidden="false" customHeight="true" outlineLevel="0" collapsed="false">
      <c r="A48" s="13" t="s">
        <v>287</v>
      </c>
      <c r="B48" s="13" t="s">
        <v>288</v>
      </c>
      <c r="C48" s="13" t="s">
        <v>122</v>
      </c>
      <c r="D48" s="15" t="s">
        <v>289</v>
      </c>
      <c r="E48" s="13" t="s">
        <v>124</v>
      </c>
      <c r="F48" s="16"/>
      <c r="G48" s="13" t="s">
        <v>125</v>
      </c>
      <c r="H48" s="13" t="s">
        <v>39</v>
      </c>
      <c r="I48" s="13" t="s">
        <v>290</v>
      </c>
      <c r="J48" s="13" t="n">
        <v>8466200090</v>
      </c>
      <c r="K48" s="13" t="n">
        <v>84662090</v>
      </c>
      <c r="L48" s="17" t="s">
        <v>127</v>
      </c>
      <c r="M48" s="16" t="s">
        <v>182</v>
      </c>
      <c r="N48" s="18"/>
      <c r="O48" s="18" t="s">
        <v>39</v>
      </c>
      <c r="P48" s="18" t="s">
        <v>39</v>
      </c>
      <c r="Q48" s="19" t="n">
        <v>46195</v>
      </c>
      <c r="R48" s="18" t="s">
        <v>45</v>
      </c>
      <c r="S48" s="18" t="s">
        <v>46</v>
      </c>
      <c r="T48" s="20"/>
      <c r="U48" s="18"/>
      <c r="V48" s="21" t="n">
        <v>1</v>
      </c>
      <c r="W48" s="22" t="n">
        <v>20</v>
      </c>
      <c r="X48" s="23" t="n">
        <f aca="false">ROUND(W48/1.13*1.08/6.8067,4)</f>
        <v>2.8083</v>
      </c>
      <c r="Y48" s="24" t="n">
        <f aca="false">ROUND(X48*V48,2)</f>
        <v>2.81</v>
      </c>
      <c r="Z48" s="21"/>
      <c r="AA48" s="21"/>
      <c r="AB48" s="25"/>
      <c r="AC48" s="13" t="n">
        <v>0.01</v>
      </c>
      <c r="AD48" s="21"/>
      <c r="AE48" s="13" t="s">
        <v>291</v>
      </c>
      <c r="AF48" s="13" t="s">
        <v>122</v>
      </c>
      <c r="AG48" s="26" t="s">
        <v>50</v>
      </c>
      <c r="AH48" s="27" t="n">
        <f aca="false">ROUND(W48/1.13*1.08,4)</f>
        <v>19.115</v>
      </c>
    </row>
    <row r="49" customFormat="false" ht="42" hidden="false" customHeight="true" outlineLevel="0" collapsed="false">
      <c r="A49" s="13" t="s">
        <v>292</v>
      </c>
      <c r="B49" s="13" t="s">
        <v>293</v>
      </c>
      <c r="C49" s="13" t="s">
        <v>122</v>
      </c>
      <c r="D49" s="15" t="s">
        <v>294</v>
      </c>
      <c r="E49" s="13" t="s">
        <v>124</v>
      </c>
      <c r="F49" s="16"/>
      <c r="G49" s="13" t="s">
        <v>125</v>
      </c>
      <c r="H49" s="13" t="s">
        <v>39</v>
      </c>
      <c r="I49" s="13" t="s">
        <v>295</v>
      </c>
      <c r="J49" s="13" t="n">
        <v>8466200090</v>
      </c>
      <c r="K49" s="13" t="n">
        <v>84662090</v>
      </c>
      <c r="L49" s="17" t="s">
        <v>127</v>
      </c>
      <c r="M49" s="16" t="s">
        <v>128</v>
      </c>
      <c r="N49" s="18"/>
      <c r="O49" s="18" t="s">
        <v>39</v>
      </c>
      <c r="P49" s="18" t="s">
        <v>39</v>
      </c>
      <c r="Q49" s="19" t="n">
        <v>46195</v>
      </c>
      <c r="R49" s="18" t="s">
        <v>45</v>
      </c>
      <c r="S49" s="18" t="s">
        <v>46</v>
      </c>
      <c r="T49" s="20"/>
      <c r="U49" s="18"/>
      <c r="V49" s="21" t="n">
        <v>1</v>
      </c>
      <c r="W49" s="22" t="n">
        <v>80</v>
      </c>
      <c r="X49" s="23" t="n">
        <f aca="false">ROUND(W49/1.13*1.08/6.8067,4)</f>
        <v>11.2331</v>
      </c>
      <c r="Y49" s="24" t="n">
        <f aca="false">ROUND(X49*V49,2)</f>
        <v>11.23</v>
      </c>
      <c r="Z49" s="21"/>
      <c r="AA49" s="21"/>
      <c r="AB49" s="25"/>
      <c r="AC49" s="13" t="n">
        <v>1</v>
      </c>
      <c r="AD49" s="21"/>
      <c r="AE49" s="13" t="s">
        <v>172</v>
      </c>
      <c r="AF49" s="13" t="s">
        <v>122</v>
      </c>
      <c r="AG49" s="26" t="s">
        <v>50</v>
      </c>
      <c r="AH49" s="27" t="n">
        <f aca="false">ROUND(W49/1.13*1.08,4)</f>
        <v>76.4602</v>
      </c>
    </row>
    <row r="50" customFormat="false" ht="42" hidden="false" customHeight="true" outlineLevel="0" collapsed="false">
      <c r="A50" s="13" t="s">
        <v>296</v>
      </c>
      <c r="B50" s="13" t="s">
        <v>297</v>
      </c>
      <c r="C50" s="13" t="s">
        <v>122</v>
      </c>
      <c r="D50" s="15" t="s">
        <v>298</v>
      </c>
      <c r="E50" s="13" t="s">
        <v>124</v>
      </c>
      <c r="F50" s="16"/>
      <c r="G50" s="13" t="s">
        <v>125</v>
      </c>
      <c r="H50" s="13" t="s">
        <v>39</v>
      </c>
      <c r="I50" s="13" t="s">
        <v>299</v>
      </c>
      <c r="J50" s="13" t="n">
        <v>8466200090</v>
      </c>
      <c r="K50" s="13" t="n">
        <v>84662090</v>
      </c>
      <c r="L50" s="17" t="s">
        <v>127</v>
      </c>
      <c r="M50" s="16" t="s">
        <v>128</v>
      </c>
      <c r="N50" s="18"/>
      <c r="O50" s="18" t="s">
        <v>39</v>
      </c>
      <c r="P50" s="18" t="s">
        <v>39</v>
      </c>
      <c r="Q50" s="19" t="n">
        <v>46195</v>
      </c>
      <c r="R50" s="18" t="s">
        <v>45</v>
      </c>
      <c r="S50" s="18" t="s">
        <v>46</v>
      </c>
      <c r="T50" s="20"/>
      <c r="U50" s="18"/>
      <c r="V50" s="21" t="n">
        <v>1</v>
      </c>
      <c r="W50" s="22" t="n">
        <v>80</v>
      </c>
      <c r="X50" s="23" t="n">
        <f aca="false">ROUND(W50/1.13*1.08/6.8067,4)</f>
        <v>11.2331</v>
      </c>
      <c r="Y50" s="24" t="n">
        <f aca="false">ROUND(X50*V50,2)</f>
        <v>11.23</v>
      </c>
      <c r="Z50" s="21"/>
      <c r="AA50" s="21"/>
      <c r="AB50" s="25"/>
      <c r="AC50" s="13" t="n">
        <v>0.65</v>
      </c>
      <c r="AD50" s="21"/>
      <c r="AE50" s="13" t="s">
        <v>300</v>
      </c>
      <c r="AF50" s="13" t="s">
        <v>122</v>
      </c>
      <c r="AG50" s="26" t="s">
        <v>50</v>
      </c>
      <c r="AH50" s="27" t="n">
        <f aca="false">ROUND(W50/1.13*1.08,4)</f>
        <v>76.4602</v>
      </c>
    </row>
    <row r="51" customFormat="false" ht="42" hidden="false" customHeight="true" outlineLevel="0" collapsed="false">
      <c r="A51" s="13" t="s">
        <v>301</v>
      </c>
      <c r="B51" s="13" t="s">
        <v>302</v>
      </c>
      <c r="C51" s="13" t="s">
        <v>122</v>
      </c>
      <c r="D51" s="15" t="s">
        <v>303</v>
      </c>
      <c r="E51" s="13" t="s">
        <v>124</v>
      </c>
      <c r="F51" s="16"/>
      <c r="G51" s="13" t="s">
        <v>125</v>
      </c>
      <c r="H51" s="13" t="s">
        <v>39</v>
      </c>
      <c r="I51" s="13" t="s">
        <v>304</v>
      </c>
      <c r="J51" s="13" t="n">
        <v>8466200090</v>
      </c>
      <c r="K51" s="13" t="n">
        <v>84662090</v>
      </c>
      <c r="L51" s="17" t="s">
        <v>127</v>
      </c>
      <c r="M51" s="16" t="s">
        <v>128</v>
      </c>
      <c r="N51" s="18"/>
      <c r="O51" s="18" t="s">
        <v>39</v>
      </c>
      <c r="P51" s="18" t="s">
        <v>39</v>
      </c>
      <c r="Q51" s="19" t="n">
        <v>46195</v>
      </c>
      <c r="R51" s="18" t="s">
        <v>45</v>
      </c>
      <c r="S51" s="18" t="s">
        <v>46</v>
      </c>
      <c r="T51" s="20"/>
      <c r="U51" s="18"/>
      <c r="V51" s="21" t="n">
        <v>1</v>
      </c>
      <c r="W51" s="22" t="n">
        <v>80</v>
      </c>
      <c r="X51" s="23" t="n">
        <f aca="false">ROUND(W51/1.13*1.08/6.8067,4)</f>
        <v>11.2331</v>
      </c>
      <c r="Y51" s="24" t="n">
        <f aca="false">ROUND(X51*V51,2)</f>
        <v>11.23</v>
      </c>
      <c r="Z51" s="21"/>
      <c r="AA51" s="21"/>
      <c r="AB51" s="25"/>
      <c r="AC51" s="13" t="n">
        <v>0.4</v>
      </c>
      <c r="AD51" s="21"/>
      <c r="AE51" s="13" t="s">
        <v>305</v>
      </c>
      <c r="AF51" s="13" t="s">
        <v>122</v>
      </c>
      <c r="AG51" s="26" t="s">
        <v>50</v>
      </c>
      <c r="AH51" s="27" t="n">
        <f aca="false">ROUND(W51/1.13*1.08,4)</f>
        <v>76.4602</v>
      </c>
    </row>
    <row r="52" customFormat="false" ht="42" hidden="false" customHeight="true" outlineLevel="0" collapsed="false">
      <c r="A52" s="13" t="s">
        <v>306</v>
      </c>
      <c r="B52" s="13" t="s">
        <v>307</v>
      </c>
      <c r="C52" s="13" t="s">
        <v>122</v>
      </c>
      <c r="D52" s="15" t="s">
        <v>308</v>
      </c>
      <c r="E52" s="13" t="s">
        <v>124</v>
      </c>
      <c r="F52" s="16"/>
      <c r="G52" s="13" t="s">
        <v>125</v>
      </c>
      <c r="H52" s="13" t="s">
        <v>39</v>
      </c>
      <c r="I52" s="13" t="s">
        <v>309</v>
      </c>
      <c r="J52" s="13" t="n">
        <v>8466200090</v>
      </c>
      <c r="K52" s="13" t="n">
        <v>84662090</v>
      </c>
      <c r="L52" s="17" t="s">
        <v>127</v>
      </c>
      <c r="M52" s="16" t="s">
        <v>310</v>
      </c>
      <c r="N52" s="18"/>
      <c r="O52" s="18" t="s">
        <v>39</v>
      </c>
      <c r="P52" s="18" t="s">
        <v>39</v>
      </c>
      <c r="Q52" s="19" t="n">
        <v>46195</v>
      </c>
      <c r="R52" s="18" t="s">
        <v>45</v>
      </c>
      <c r="S52" s="18" t="s">
        <v>46</v>
      </c>
      <c r="T52" s="20"/>
      <c r="U52" s="18"/>
      <c r="V52" s="21" t="n">
        <v>1</v>
      </c>
      <c r="W52" s="22" t="n">
        <v>80</v>
      </c>
      <c r="X52" s="23" t="n">
        <f aca="false">ROUND(W52/1.13*1.08/6.8067,4)</f>
        <v>11.2331</v>
      </c>
      <c r="Y52" s="24" t="n">
        <f aca="false">ROUND(X52*V52,2)</f>
        <v>11.23</v>
      </c>
      <c r="Z52" s="21"/>
      <c r="AA52" s="21"/>
      <c r="AB52" s="25"/>
      <c r="AC52" s="13" t="n">
        <v>0.56</v>
      </c>
      <c r="AD52" s="21"/>
      <c r="AE52" s="13" t="s">
        <v>311</v>
      </c>
      <c r="AF52" s="13" t="s">
        <v>122</v>
      </c>
      <c r="AG52" s="26" t="s">
        <v>50</v>
      </c>
      <c r="AH52" s="27" t="n">
        <f aca="false">ROUND(W52/1.13*1.08,4)</f>
        <v>76.4602</v>
      </c>
    </row>
    <row r="53" customFormat="false" ht="42" hidden="false" customHeight="true" outlineLevel="0" collapsed="false">
      <c r="A53" s="13" t="s">
        <v>312</v>
      </c>
      <c r="B53" s="13" t="s">
        <v>313</v>
      </c>
      <c r="C53" s="13" t="s">
        <v>122</v>
      </c>
      <c r="D53" s="15" t="s">
        <v>314</v>
      </c>
      <c r="E53" s="13" t="s">
        <v>124</v>
      </c>
      <c r="F53" s="16"/>
      <c r="G53" s="13" t="s">
        <v>125</v>
      </c>
      <c r="H53" s="13" t="s">
        <v>39</v>
      </c>
      <c r="I53" s="13" t="s">
        <v>315</v>
      </c>
      <c r="J53" s="13" t="n">
        <v>8466200090</v>
      </c>
      <c r="K53" s="13" t="n">
        <v>84662090</v>
      </c>
      <c r="L53" s="17" t="s">
        <v>127</v>
      </c>
      <c r="M53" s="16" t="s">
        <v>128</v>
      </c>
      <c r="N53" s="18"/>
      <c r="O53" s="18" t="s">
        <v>39</v>
      </c>
      <c r="P53" s="18" t="s">
        <v>39</v>
      </c>
      <c r="Q53" s="19" t="n">
        <v>46195</v>
      </c>
      <c r="R53" s="18" t="s">
        <v>45</v>
      </c>
      <c r="S53" s="18" t="s">
        <v>46</v>
      </c>
      <c r="T53" s="20"/>
      <c r="U53" s="18"/>
      <c r="V53" s="21" t="n">
        <v>1</v>
      </c>
      <c r="W53" s="22" t="n">
        <v>80</v>
      </c>
      <c r="X53" s="23" t="n">
        <f aca="false">ROUND(W53/1.13*1.08/6.8067,4)</f>
        <v>11.2331</v>
      </c>
      <c r="Y53" s="24" t="n">
        <f aca="false">ROUND(X53*V53,2)</f>
        <v>11.23</v>
      </c>
      <c r="Z53" s="21"/>
      <c r="AA53" s="21"/>
      <c r="AB53" s="25"/>
      <c r="AC53" s="13" t="n">
        <v>0.73</v>
      </c>
      <c r="AD53" s="21"/>
      <c r="AE53" s="13" t="s">
        <v>316</v>
      </c>
      <c r="AF53" s="13" t="s">
        <v>122</v>
      </c>
      <c r="AG53" s="26" t="s">
        <v>50</v>
      </c>
      <c r="AH53" s="27" t="n">
        <f aca="false">ROUND(W53/1.13*1.08,4)</f>
        <v>76.4602</v>
      </c>
    </row>
    <row r="54" customFormat="false" ht="42" hidden="false" customHeight="true" outlineLevel="0" collapsed="false">
      <c r="A54" s="13" t="s">
        <v>317</v>
      </c>
      <c r="B54" s="13" t="s">
        <v>318</v>
      </c>
      <c r="C54" s="13" t="s">
        <v>122</v>
      </c>
      <c r="D54" s="15" t="s">
        <v>160</v>
      </c>
      <c r="E54" s="13" t="s">
        <v>124</v>
      </c>
      <c r="F54" s="16"/>
      <c r="G54" s="13" t="s">
        <v>319</v>
      </c>
      <c r="H54" s="13" t="s">
        <v>39</v>
      </c>
      <c r="I54" s="13" t="s">
        <v>320</v>
      </c>
      <c r="J54" s="13" t="n">
        <v>8466200090</v>
      </c>
      <c r="K54" s="13" t="n">
        <v>84662090</v>
      </c>
      <c r="L54" s="17" t="s">
        <v>321</v>
      </c>
      <c r="M54" s="16" t="s">
        <v>128</v>
      </c>
      <c r="N54" s="18"/>
      <c r="O54" s="18" t="s">
        <v>39</v>
      </c>
      <c r="P54" s="18" t="s">
        <v>39</v>
      </c>
      <c r="Q54" s="19" t="n">
        <v>46195</v>
      </c>
      <c r="R54" s="18" t="s">
        <v>45</v>
      </c>
      <c r="S54" s="18" t="s">
        <v>46</v>
      </c>
      <c r="T54" s="20"/>
      <c r="U54" s="18"/>
      <c r="V54" s="21" t="n">
        <v>4</v>
      </c>
      <c r="W54" s="22" t="n">
        <v>80</v>
      </c>
      <c r="X54" s="23" t="n">
        <f aca="false">ROUND(W54/1.13*1.08/6.8067,4)</f>
        <v>11.2331</v>
      </c>
      <c r="Y54" s="24" t="n">
        <f aca="false">ROUND(X54*V54,2)</f>
        <v>44.93</v>
      </c>
      <c r="Z54" s="21" t="s">
        <v>322</v>
      </c>
      <c r="AA54" s="21" t="n">
        <v>1</v>
      </c>
      <c r="AB54" s="25" t="n">
        <v>22</v>
      </c>
      <c r="AC54" s="13" t="n">
        <v>3.5</v>
      </c>
      <c r="AD54" s="21" t="s">
        <v>201</v>
      </c>
      <c r="AE54" s="13" t="s">
        <v>323</v>
      </c>
      <c r="AF54" s="13" t="s">
        <v>122</v>
      </c>
      <c r="AG54" s="26" t="s">
        <v>50</v>
      </c>
      <c r="AH54" s="27" t="n">
        <f aca="false">ROUND(W54/1.13*1.08,4)</f>
        <v>76.4602</v>
      </c>
    </row>
    <row r="55" customFormat="false" ht="42" hidden="false" customHeight="true" outlineLevel="0" collapsed="false">
      <c r="A55" s="13" t="s">
        <v>168</v>
      </c>
      <c r="B55" s="13" t="s">
        <v>324</v>
      </c>
      <c r="C55" s="13" t="s">
        <v>122</v>
      </c>
      <c r="D55" s="15" t="s">
        <v>170</v>
      </c>
      <c r="E55" s="13" t="s">
        <v>124</v>
      </c>
      <c r="F55" s="16"/>
      <c r="G55" s="13" t="s">
        <v>319</v>
      </c>
      <c r="H55" s="13" t="s">
        <v>39</v>
      </c>
      <c r="I55" s="13" t="s">
        <v>325</v>
      </c>
      <c r="J55" s="13" t="n">
        <v>8466200090</v>
      </c>
      <c r="K55" s="13" t="n">
        <v>84662090</v>
      </c>
      <c r="L55" s="17" t="s">
        <v>321</v>
      </c>
      <c r="M55" s="16" t="s">
        <v>310</v>
      </c>
      <c r="N55" s="18"/>
      <c r="O55" s="18" t="s">
        <v>39</v>
      </c>
      <c r="P55" s="18" t="s">
        <v>39</v>
      </c>
      <c r="Q55" s="19" t="n">
        <v>46195</v>
      </c>
      <c r="R55" s="18" t="s">
        <v>45</v>
      </c>
      <c r="S55" s="18" t="s">
        <v>46</v>
      </c>
      <c r="T55" s="20"/>
      <c r="U55" s="18"/>
      <c r="V55" s="21" t="n">
        <v>1</v>
      </c>
      <c r="W55" s="22" t="n">
        <v>80</v>
      </c>
      <c r="X55" s="23" t="n">
        <f aca="false">ROUND(W55/1.13*1.08/6.8067,4)</f>
        <v>11.2331</v>
      </c>
      <c r="Y55" s="24" t="n">
        <f aca="false">ROUND(X55*V55,2)</f>
        <v>11.23</v>
      </c>
      <c r="Z55" s="21"/>
      <c r="AA55" s="21"/>
      <c r="AB55" s="25"/>
      <c r="AC55" s="13" t="n">
        <v>0.7</v>
      </c>
      <c r="AD55" s="21"/>
      <c r="AE55" s="13" t="s">
        <v>326</v>
      </c>
      <c r="AF55" s="13" t="s">
        <v>122</v>
      </c>
      <c r="AG55" s="26" t="s">
        <v>50</v>
      </c>
      <c r="AH55" s="27" t="n">
        <f aca="false">ROUND(W55/1.13*1.08,4)</f>
        <v>76.4602</v>
      </c>
    </row>
    <row r="56" customFormat="false" ht="42" hidden="false" customHeight="true" outlineLevel="0" collapsed="false">
      <c r="A56" s="13" t="s">
        <v>173</v>
      </c>
      <c r="B56" s="13" t="s">
        <v>327</v>
      </c>
      <c r="C56" s="13" t="s">
        <v>122</v>
      </c>
      <c r="D56" s="15" t="s">
        <v>175</v>
      </c>
      <c r="E56" s="13" t="s">
        <v>124</v>
      </c>
      <c r="F56" s="16"/>
      <c r="G56" s="13" t="s">
        <v>319</v>
      </c>
      <c r="H56" s="13" t="s">
        <v>39</v>
      </c>
      <c r="I56" s="13" t="s">
        <v>328</v>
      </c>
      <c r="J56" s="13" t="n">
        <v>8466200090</v>
      </c>
      <c r="K56" s="13" t="n">
        <v>84662090</v>
      </c>
      <c r="L56" s="17" t="s">
        <v>321</v>
      </c>
      <c r="M56" s="16" t="s">
        <v>128</v>
      </c>
      <c r="N56" s="18"/>
      <c r="O56" s="18" t="s">
        <v>39</v>
      </c>
      <c r="P56" s="18" t="s">
        <v>39</v>
      </c>
      <c r="Q56" s="19" t="n">
        <v>46195</v>
      </c>
      <c r="R56" s="18" t="s">
        <v>45</v>
      </c>
      <c r="S56" s="18" t="s">
        <v>46</v>
      </c>
      <c r="T56" s="20"/>
      <c r="U56" s="18"/>
      <c r="V56" s="21" t="n">
        <v>1</v>
      </c>
      <c r="W56" s="22" t="n">
        <v>80</v>
      </c>
      <c r="X56" s="23" t="n">
        <f aca="false">ROUND(W56/1.13*1.08/6.8067,4)</f>
        <v>11.2331</v>
      </c>
      <c r="Y56" s="24" t="n">
        <f aca="false">ROUND(X56*V56,2)</f>
        <v>11.23</v>
      </c>
      <c r="Z56" s="21"/>
      <c r="AA56" s="21"/>
      <c r="AB56" s="25"/>
      <c r="AC56" s="13" t="n">
        <v>0.34</v>
      </c>
      <c r="AD56" s="21"/>
      <c r="AE56" s="13" t="s">
        <v>183</v>
      </c>
      <c r="AF56" s="13" t="s">
        <v>122</v>
      </c>
      <c r="AG56" s="26" t="s">
        <v>50</v>
      </c>
      <c r="AH56" s="27" t="n">
        <f aca="false">ROUND(W56/1.13*1.08,4)</f>
        <v>76.4602</v>
      </c>
    </row>
    <row r="57" customFormat="false" ht="42" hidden="false" customHeight="true" outlineLevel="0" collapsed="false">
      <c r="A57" s="13" t="s">
        <v>184</v>
      </c>
      <c r="B57" s="13" t="s">
        <v>329</v>
      </c>
      <c r="C57" s="13" t="s">
        <v>122</v>
      </c>
      <c r="D57" s="15" t="s">
        <v>186</v>
      </c>
      <c r="E57" s="13" t="s">
        <v>124</v>
      </c>
      <c r="F57" s="16"/>
      <c r="G57" s="13" t="s">
        <v>319</v>
      </c>
      <c r="H57" s="13" t="s">
        <v>39</v>
      </c>
      <c r="I57" s="13" t="s">
        <v>330</v>
      </c>
      <c r="J57" s="13" t="n">
        <v>8466200090</v>
      </c>
      <c r="K57" s="13" t="n">
        <v>84662090</v>
      </c>
      <c r="L57" s="17" t="s">
        <v>321</v>
      </c>
      <c r="M57" s="16" t="s">
        <v>128</v>
      </c>
      <c r="N57" s="18"/>
      <c r="O57" s="18" t="s">
        <v>39</v>
      </c>
      <c r="P57" s="18" t="s">
        <v>39</v>
      </c>
      <c r="Q57" s="19" t="n">
        <v>46195</v>
      </c>
      <c r="R57" s="18" t="s">
        <v>45</v>
      </c>
      <c r="S57" s="18" t="s">
        <v>46</v>
      </c>
      <c r="T57" s="20"/>
      <c r="U57" s="18"/>
      <c r="V57" s="21" t="n">
        <v>1</v>
      </c>
      <c r="W57" s="22" t="n">
        <v>50</v>
      </c>
      <c r="X57" s="23" t="n">
        <f aca="false">ROUND(W57/1.13*1.08/6.8067,4)</f>
        <v>7.0207</v>
      </c>
      <c r="Y57" s="24" t="n">
        <f aca="false">ROUND(X57*V57,2)</f>
        <v>7.02</v>
      </c>
      <c r="Z57" s="21"/>
      <c r="AA57" s="21"/>
      <c r="AB57" s="25"/>
      <c r="AC57" s="13" t="n">
        <v>0.04</v>
      </c>
      <c r="AD57" s="21"/>
      <c r="AE57" s="13" t="s">
        <v>331</v>
      </c>
      <c r="AF57" s="13" t="s">
        <v>122</v>
      </c>
      <c r="AG57" s="26" t="s">
        <v>50</v>
      </c>
      <c r="AH57" s="27" t="n">
        <f aca="false">ROUND(W57/1.13*1.08,4)</f>
        <v>47.7876</v>
      </c>
    </row>
    <row r="58" customFormat="false" ht="42" hidden="false" customHeight="true" outlineLevel="0" collapsed="false">
      <c r="A58" s="13" t="s">
        <v>189</v>
      </c>
      <c r="B58" s="13" t="s">
        <v>332</v>
      </c>
      <c r="C58" s="13" t="s">
        <v>122</v>
      </c>
      <c r="D58" s="15" t="s">
        <v>191</v>
      </c>
      <c r="E58" s="13" t="s">
        <v>124</v>
      </c>
      <c r="F58" s="16"/>
      <c r="G58" s="13" t="s">
        <v>319</v>
      </c>
      <c r="H58" s="13" t="s">
        <v>39</v>
      </c>
      <c r="I58" s="13" t="s">
        <v>333</v>
      </c>
      <c r="J58" s="13" t="n">
        <v>8466200090</v>
      </c>
      <c r="K58" s="13" t="n">
        <v>84662090</v>
      </c>
      <c r="L58" s="17" t="s">
        <v>321</v>
      </c>
      <c r="M58" s="16" t="s">
        <v>128</v>
      </c>
      <c r="N58" s="18"/>
      <c r="O58" s="18" t="s">
        <v>39</v>
      </c>
      <c r="P58" s="18" t="s">
        <v>39</v>
      </c>
      <c r="Q58" s="19" t="n">
        <v>46195</v>
      </c>
      <c r="R58" s="18" t="s">
        <v>45</v>
      </c>
      <c r="S58" s="18" t="s">
        <v>46</v>
      </c>
      <c r="T58" s="20"/>
      <c r="U58" s="18"/>
      <c r="V58" s="21" t="n">
        <v>1</v>
      </c>
      <c r="W58" s="22" t="n">
        <v>80</v>
      </c>
      <c r="X58" s="23" t="n">
        <f aca="false">ROUND(W58/1.13*1.08/6.8067,4)</f>
        <v>11.2331</v>
      </c>
      <c r="Y58" s="24" t="n">
        <f aca="false">ROUND(X58*V58,2)</f>
        <v>11.23</v>
      </c>
      <c r="Z58" s="21"/>
      <c r="AA58" s="21"/>
      <c r="AB58" s="25"/>
      <c r="AC58" s="13" t="n">
        <v>0.6</v>
      </c>
      <c r="AD58" s="21"/>
      <c r="AE58" s="13" t="s">
        <v>334</v>
      </c>
      <c r="AF58" s="13" t="s">
        <v>122</v>
      </c>
      <c r="AG58" s="26" t="s">
        <v>50</v>
      </c>
      <c r="AH58" s="27" t="n">
        <f aca="false">ROUND(W58/1.13*1.08,4)</f>
        <v>76.4602</v>
      </c>
    </row>
    <row r="59" customFormat="false" ht="42" hidden="false" customHeight="true" outlineLevel="0" collapsed="false">
      <c r="A59" s="13" t="s">
        <v>184</v>
      </c>
      <c r="B59" s="13" t="s">
        <v>329</v>
      </c>
      <c r="C59" s="13" t="s">
        <v>122</v>
      </c>
      <c r="D59" s="15" t="s">
        <v>186</v>
      </c>
      <c r="E59" s="13" t="s">
        <v>124</v>
      </c>
      <c r="F59" s="16"/>
      <c r="G59" s="13" t="s">
        <v>319</v>
      </c>
      <c r="H59" s="13" t="s">
        <v>39</v>
      </c>
      <c r="I59" s="13" t="s">
        <v>335</v>
      </c>
      <c r="J59" s="13" t="n">
        <v>8466200090</v>
      </c>
      <c r="K59" s="13" t="n">
        <v>84662090</v>
      </c>
      <c r="L59" s="17" t="s">
        <v>321</v>
      </c>
      <c r="M59" s="16" t="s">
        <v>128</v>
      </c>
      <c r="N59" s="18"/>
      <c r="O59" s="18" t="s">
        <v>39</v>
      </c>
      <c r="P59" s="18" t="s">
        <v>39</v>
      </c>
      <c r="Q59" s="19" t="n">
        <v>46195</v>
      </c>
      <c r="R59" s="18" t="s">
        <v>45</v>
      </c>
      <c r="S59" s="18" t="s">
        <v>46</v>
      </c>
      <c r="T59" s="20"/>
      <c r="U59" s="18"/>
      <c r="V59" s="21" t="n">
        <v>1</v>
      </c>
      <c r="W59" s="22" t="n">
        <v>50</v>
      </c>
      <c r="X59" s="23" t="n">
        <f aca="false">ROUND(W59/1.13*1.08/6.8067,4)</f>
        <v>7.0207</v>
      </c>
      <c r="Y59" s="24" t="n">
        <f aca="false">ROUND(X59*V59,2)</f>
        <v>7.02</v>
      </c>
      <c r="Z59" s="21"/>
      <c r="AA59" s="21"/>
      <c r="AB59" s="25"/>
      <c r="AC59" s="13" t="n">
        <v>0.04</v>
      </c>
      <c r="AD59" s="21"/>
      <c r="AE59" s="13" t="s">
        <v>195</v>
      </c>
      <c r="AF59" s="13" t="s">
        <v>122</v>
      </c>
      <c r="AG59" s="26" t="s">
        <v>50</v>
      </c>
      <c r="AH59" s="27" t="n">
        <f aca="false">ROUND(W59/1.13*1.08,4)</f>
        <v>47.7876</v>
      </c>
    </row>
    <row r="60" customFormat="false" ht="42" hidden="false" customHeight="true" outlineLevel="0" collapsed="false">
      <c r="A60" s="13" t="s">
        <v>196</v>
      </c>
      <c r="B60" s="13" t="s">
        <v>336</v>
      </c>
      <c r="C60" s="13" t="s">
        <v>122</v>
      </c>
      <c r="D60" s="15" t="s">
        <v>337</v>
      </c>
      <c r="E60" s="13" t="s">
        <v>124</v>
      </c>
      <c r="F60" s="16"/>
      <c r="G60" s="13" t="s">
        <v>319</v>
      </c>
      <c r="H60" s="13" t="s">
        <v>39</v>
      </c>
      <c r="I60" s="13" t="s">
        <v>338</v>
      </c>
      <c r="J60" s="13" t="n">
        <v>8466200090</v>
      </c>
      <c r="K60" s="13" t="n">
        <v>84662090</v>
      </c>
      <c r="L60" s="17" t="s">
        <v>321</v>
      </c>
      <c r="M60" s="16" t="s">
        <v>141</v>
      </c>
      <c r="N60" s="18"/>
      <c r="O60" s="18" t="s">
        <v>39</v>
      </c>
      <c r="P60" s="18" t="s">
        <v>39</v>
      </c>
      <c r="Q60" s="19" t="n">
        <v>46195</v>
      </c>
      <c r="R60" s="18" t="s">
        <v>45</v>
      </c>
      <c r="S60" s="18" t="s">
        <v>46</v>
      </c>
      <c r="T60" s="20"/>
      <c r="U60" s="18"/>
      <c r="V60" s="21" t="n">
        <v>1</v>
      </c>
      <c r="W60" s="22" t="n">
        <v>150</v>
      </c>
      <c r="X60" s="23" t="n">
        <f aca="false">ROUND(W60/1.13*1.08/6.8067,4)</f>
        <v>21.062</v>
      </c>
      <c r="Y60" s="24" t="n">
        <f aca="false">ROUND(X60*V60,2)</f>
        <v>21.06</v>
      </c>
      <c r="Z60" s="21"/>
      <c r="AA60" s="21"/>
      <c r="AB60" s="25"/>
      <c r="AC60" s="13" t="n">
        <v>1.25</v>
      </c>
      <c r="AD60" s="21"/>
      <c r="AE60" s="13" t="s">
        <v>323</v>
      </c>
      <c r="AF60" s="13" t="s">
        <v>122</v>
      </c>
      <c r="AG60" s="26" t="s">
        <v>50</v>
      </c>
      <c r="AH60" s="27" t="n">
        <f aca="false">ROUND(W60/1.13*1.08,4)</f>
        <v>143.3628</v>
      </c>
    </row>
    <row r="61" customFormat="false" ht="42" hidden="false" customHeight="true" outlineLevel="0" collapsed="false">
      <c r="A61" s="13" t="s">
        <v>212</v>
      </c>
      <c r="B61" s="13" t="s">
        <v>339</v>
      </c>
      <c r="C61" s="13" t="s">
        <v>122</v>
      </c>
      <c r="D61" s="15" t="s">
        <v>214</v>
      </c>
      <c r="E61" s="13" t="s">
        <v>124</v>
      </c>
      <c r="F61" s="16"/>
      <c r="G61" s="13" t="s">
        <v>319</v>
      </c>
      <c r="H61" s="13" t="s">
        <v>39</v>
      </c>
      <c r="I61" s="13" t="s">
        <v>340</v>
      </c>
      <c r="J61" s="13" t="n">
        <v>8466200090</v>
      </c>
      <c r="K61" s="13" t="n">
        <v>84662090</v>
      </c>
      <c r="L61" s="17" t="s">
        <v>321</v>
      </c>
      <c r="M61" s="16" t="s">
        <v>141</v>
      </c>
      <c r="N61" s="18"/>
      <c r="O61" s="18" t="s">
        <v>39</v>
      </c>
      <c r="P61" s="18" t="s">
        <v>39</v>
      </c>
      <c r="Q61" s="19" t="n">
        <v>46195</v>
      </c>
      <c r="R61" s="18" t="s">
        <v>45</v>
      </c>
      <c r="S61" s="18" t="s">
        <v>46</v>
      </c>
      <c r="T61" s="20"/>
      <c r="U61" s="18"/>
      <c r="V61" s="21" t="n">
        <v>1</v>
      </c>
      <c r="W61" s="22" t="n">
        <v>180</v>
      </c>
      <c r="X61" s="23" t="n">
        <f aca="false">ROUND(W61/1.13*1.08/6.8067,4)</f>
        <v>25.2744</v>
      </c>
      <c r="Y61" s="24" t="n">
        <f aca="false">ROUND(X61*V61,2)</f>
        <v>25.27</v>
      </c>
      <c r="Z61" s="21"/>
      <c r="AA61" s="21"/>
      <c r="AB61" s="25"/>
      <c r="AC61" s="13" t="n">
        <v>1.25</v>
      </c>
      <c r="AD61" s="21"/>
      <c r="AE61" s="13" t="s">
        <v>341</v>
      </c>
      <c r="AF61" s="13" t="s">
        <v>122</v>
      </c>
      <c r="AG61" s="26" t="s">
        <v>50</v>
      </c>
      <c r="AH61" s="27" t="n">
        <f aca="false">ROUND(W61/1.13*1.08,4)</f>
        <v>172.0354</v>
      </c>
    </row>
    <row r="62" customFormat="false" ht="42" hidden="false" customHeight="true" outlineLevel="0" collapsed="false">
      <c r="A62" s="13" t="s">
        <v>217</v>
      </c>
      <c r="B62" s="13" t="s">
        <v>342</v>
      </c>
      <c r="C62" s="13" t="s">
        <v>122</v>
      </c>
      <c r="D62" s="15" t="s">
        <v>219</v>
      </c>
      <c r="E62" s="13" t="s">
        <v>124</v>
      </c>
      <c r="F62" s="16"/>
      <c r="G62" s="13" t="s">
        <v>319</v>
      </c>
      <c r="H62" s="13" t="s">
        <v>39</v>
      </c>
      <c r="I62" s="13" t="s">
        <v>343</v>
      </c>
      <c r="J62" s="13" t="n">
        <v>8466200090</v>
      </c>
      <c r="K62" s="13" t="n">
        <v>84662090</v>
      </c>
      <c r="L62" s="17" t="s">
        <v>321</v>
      </c>
      <c r="M62" s="16" t="s">
        <v>141</v>
      </c>
      <c r="N62" s="18"/>
      <c r="O62" s="18" t="s">
        <v>39</v>
      </c>
      <c r="P62" s="18" t="s">
        <v>39</v>
      </c>
      <c r="Q62" s="19" t="n">
        <v>46195</v>
      </c>
      <c r="R62" s="18" t="s">
        <v>45</v>
      </c>
      <c r="S62" s="18" t="s">
        <v>46</v>
      </c>
      <c r="T62" s="20"/>
      <c r="U62" s="18"/>
      <c r="V62" s="21" t="n">
        <v>4</v>
      </c>
      <c r="W62" s="22" t="n">
        <v>80</v>
      </c>
      <c r="X62" s="23" t="n">
        <f aca="false">ROUND(W62/1.13*1.08/6.8067,4)</f>
        <v>11.2331</v>
      </c>
      <c r="Y62" s="24" t="n">
        <f aca="false">ROUND(X62*V62,2)</f>
        <v>44.93</v>
      </c>
      <c r="Z62" s="21"/>
      <c r="AA62" s="21"/>
      <c r="AB62" s="25"/>
      <c r="AC62" s="13" t="n">
        <v>4.5</v>
      </c>
      <c r="AD62" s="21"/>
      <c r="AE62" s="13" t="s">
        <v>323</v>
      </c>
      <c r="AF62" s="13" t="s">
        <v>122</v>
      </c>
      <c r="AG62" s="26" t="s">
        <v>50</v>
      </c>
      <c r="AH62" s="27" t="n">
        <f aca="false">ROUND(W62/1.13*1.08,4)</f>
        <v>76.4602</v>
      </c>
    </row>
    <row r="63" customFormat="false" ht="42" hidden="false" customHeight="true" outlineLevel="0" collapsed="false">
      <c r="A63" s="13" t="s">
        <v>227</v>
      </c>
      <c r="B63" s="13" t="s">
        <v>344</v>
      </c>
      <c r="C63" s="13" t="s">
        <v>122</v>
      </c>
      <c r="D63" s="15" t="s">
        <v>229</v>
      </c>
      <c r="E63" s="13" t="s">
        <v>124</v>
      </c>
      <c r="F63" s="16"/>
      <c r="G63" s="13" t="s">
        <v>319</v>
      </c>
      <c r="H63" s="13" t="s">
        <v>39</v>
      </c>
      <c r="I63" s="13" t="s">
        <v>345</v>
      </c>
      <c r="J63" s="13" t="n">
        <v>8466200090</v>
      </c>
      <c r="K63" s="13" t="n">
        <v>84662090</v>
      </c>
      <c r="L63" s="17" t="s">
        <v>321</v>
      </c>
      <c r="M63" s="16" t="s">
        <v>141</v>
      </c>
      <c r="N63" s="18"/>
      <c r="O63" s="18" t="s">
        <v>39</v>
      </c>
      <c r="P63" s="18" t="s">
        <v>39</v>
      </c>
      <c r="Q63" s="19" t="n">
        <v>46195</v>
      </c>
      <c r="R63" s="18" t="s">
        <v>45</v>
      </c>
      <c r="S63" s="18" t="s">
        <v>46</v>
      </c>
      <c r="T63" s="20"/>
      <c r="U63" s="18"/>
      <c r="V63" s="21" t="n">
        <v>1</v>
      </c>
      <c r="W63" s="22" t="n">
        <v>175</v>
      </c>
      <c r="X63" s="23" t="n">
        <f aca="false">ROUND(W63/1.13*1.08/6.8067,4)</f>
        <v>24.5724</v>
      </c>
      <c r="Y63" s="24" t="n">
        <f aca="false">ROUND(X63*V63,2)</f>
        <v>24.57</v>
      </c>
      <c r="Z63" s="21"/>
      <c r="AA63" s="21"/>
      <c r="AB63" s="25"/>
      <c r="AC63" s="13" t="n">
        <v>0.6</v>
      </c>
      <c r="AD63" s="21"/>
      <c r="AE63" s="13" t="s">
        <v>346</v>
      </c>
      <c r="AF63" s="13" t="s">
        <v>122</v>
      </c>
      <c r="AG63" s="26" t="s">
        <v>50</v>
      </c>
      <c r="AH63" s="27" t="n">
        <f aca="false">ROUND(W63/1.13*1.08,4)</f>
        <v>167.2566</v>
      </c>
    </row>
    <row r="64" customFormat="false" ht="42" hidden="false" customHeight="true" outlineLevel="0" collapsed="false">
      <c r="A64" s="13" t="s">
        <v>232</v>
      </c>
      <c r="B64" s="13" t="s">
        <v>347</v>
      </c>
      <c r="C64" s="13" t="s">
        <v>122</v>
      </c>
      <c r="D64" s="15" t="s">
        <v>234</v>
      </c>
      <c r="E64" s="13" t="s">
        <v>124</v>
      </c>
      <c r="F64" s="16"/>
      <c r="G64" s="13" t="s">
        <v>319</v>
      </c>
      <c r="H64" s="13" t="s">
        <v>39</v>
      </c>
      <c r="I64" s="13" t="s">
        <v>348</v>
      </c>
      <c r="J64" s="13" t="n">
        <v>8466200090</v>
      </c>
      <c r="K64" s="13" t="n">
        <v>84662090</v>
      </c>
      <c r="L64" s="17" t="s">
        <v>321</v>
      </c>
      <c r="M64" s="16" t="s">
        <v>128</v>
      </c>
      <c r="N64" s="18"/>
      <c r="O64" s="18" t="s">
        <v>39</v>
      </c>
      <c r="P64" s="18" t="s">
        <v>39</v>
      </c>
      <c r="Q64" s="19" t="n">
        <v>46195</v>
      </c>
      <c r="R64" s="18" t="s">
        <v>45</v>
      </c>
      <c r="S64" s="18" t="s">
        <v>46</v>
      </c>
      <c r="T64" s="20"/>
      <c r="U64" s="18"/>
      <c r="V64" s="21" t="n">
        <v>1</v>
      </c>
      <c r="W64" s="22" t="n">
        <v>80</v>
      </c>
      <c r="X64" s="23" t="n">
        <f aca="false">ROUND(W64/1.13*1.08/6.8067,4)</f>
        <v>11.2331</v>
      </c>
      <c r="Y64" s="24" t="n">
        <f aca="false">ROUND(X64*V64,2)</f>
        <v>11.23</v>
      </c>
      <c r="Z64" s="21"/>
      <c r="AA64" s="21"/>
      <c r="AB64" s="25"/>
      <c r="AC64" s="13" t="n">
        <v>0.85</v>
      </c>
      <c r="AD64" s="21"/>
      <c r="AE64" s="13" t="s">
        <v>323</v>
      </c>
      <c r="AF64" s="13" t="s">
        <v>122</v>
      </c>
      <c r="AG64" s="26" t="s">
        <v>50</v>
      </c>
      <c r="AH64" s="27" t="n">
        <f aca="false">ROUND(W64/1.13*1.08,4)</f>
        <v>76.4602</v>
      </c>
    </row>
    <row r="65" customFormat="false" ht="42" hidden="false" customHeight="true" outlineLevel="0" collapsed="false">
      <c r="A65" s="13" t="s">
        <v>236</v>
      </c>
      <c r="B65" s="13" t="s">
        <v>349</v>
      </c>
      <c r="C65" s="13" t="s">
        <v>122</v>
      </c>
      <c r="D65" s="15" t="s">
        <v>238</v>
      </c>
      <c r="E65" s="13" t="s">
        <v>124</v>
      </c>
      <c r="F65" s="16"/>
      <c r="G65" s="13" t="s">
        <v>319</v>
      </c>
      <c r="H65" s="13" t="s">
        <v>39</v>
      </c>
      <c r="I65" s="13" t="s">
        <v>350</v>
      </c>
      <c r="J65" s="13" t="n">
        <v>8466200090</v>
      </c>
      <c r="K65" s="13" t="n">
        <v>84662090</v>
      </c>
      <c r="L65" s="17" t="s">
        <v>321</v>
      </c>
      <c r="M65" s="16" t="s">
        <v>182</v>
      </c>
      <c r="N65" s="18"/>
      <c r="O65" s="18" t="s">
        <v>39</v>
      </c>
      <c r="P65" s="18" t="s">
        <v>39</v>
      </c>
      <c r="Q65" s="19" t="n">
        <v>46195</v>
      </c>
      <c r="R65" s="18" t="s">
        <v>45</v>
      </c>
      <c r="S65" s="18" t="s">
        <v>46</v>
      </c>
      <c r="T65" s="20"/>
      <c r="U65" s="18"/>
      <c r="V65" s="21" t="n">
        <v>2</v>
      </c>
      <c r="W65" s="22" t="n">
        <v>30</v>
      </c>
      <c r="X65" s="23" t="n">
        <f aca="false">ROUND(W65/1.13*1.08/6.8067,4)</f>
        <v>4.2124</v>
      </c>
      <c r="Y65" s="24" t="n">
        <f aca="false">ROUND(X65*V65,2)</f>
        <v>8.42</v>
      </c>
      <c r="Z65" s="21"/>
      <c r="AA65" s="21"/>
      <c r="AB65" s="25"/>
      <c r="AC65" s="13" t="n">
        <v>0.03</v>
      </c>
      <c r="AD65" s="21"/>
      <c r="AE65" s="13" t="s">
        <v>351</v>
      </c>
      <c r="AF65" s="13" t="s">
        <v>122</v>
      </c>
      <c r="AG65" s="26" t="s">
        <v>50</v>
      </c>
      <c r="AH65" s="27" t="n">
        <f aca="false">ROUND(W65/1.13*1.08,4)</f>
        <v>28.6726</v>
      </c>
    </row>
    <row r="66" customFormat="false" ht="42" hidden="false" customHeight="true" outlineLevel="0" collapsed="false">
      <c r="A66" s="13" t="s">
        <v>241</v>
      </c>
      <c r="B66" s="13" t="s">
        <v>352</v>
      </c>
      <c r="C66" s="13" t="s">
        <v>122</v>
      </c>
      <c r="D66" s="15" t="s">
        <v>243</v>
      </c>
      <c r="E66" s="13" t="s">
        <v>124</v>
      </c>
      <c r="F66" s="16"/>
      <c r="G66" s="13" t="s">
        <v>319</v>
      </c>
      <c r="H66" s="13" t="s">
        <v>39</v>
      </c>
      <c r="I66" s="13" t="s">
        <v>353</v>
      </c>
      <c r="J66" s="13" t="n">
        <v>8466200090</v>
      </c>
      <c r="K66" s="13" t="n">
        <v>84662090</v>
      </c>
      <c r="L66" s="17" t="s">
        <v>321</v>
      </c>
      <c r="M66" s="16" t="s">
        <v>182</v>
      </c>
      <c r="N66" s="18"/>
      <c r="O66" s="18" t="s">
        <v>39</v>
      </c>
      <c r="P66" s="18" t="s">
        <v>39</v>
      </c>
      <c r="Q66" s="19" t="n">
        <v>46195</v>
      </c>
      <c r="R66" s="18" t="s">
        <v>45</v>
      </c>
      <c r="S66" s="18" t="s">
        <v>46</v>
      </c>
      <c r="T66" s="20"/>
      <c r="U66" s="18"/>
      <c r="V66" s="21" t="n">
        <v>1</v>
      </c>
      <c r="W66" s="22" t="n">
        <v>50</v>
      </c>
      <c r="X66" s="23" t="n">
        <f aca="false">ROUND(W66/1.13*1.08/6.8067,4)</f>
        <v>7.0207</v>
      </c>
      <c r="Y66" s="24" t="n">
        <f aca="false">ROUND(X66*V66,2)</f>
        <v>7.02</v>
      </c>
      <c r="Z66" s="21"/>
      <c r="AA66" s="21"/>
      <c r="AB66" s="25"/>
      <c r="AC66" s="13" t="n">
        <v>0.36</v>
      </c>
      <c r="AD66" s="21"/>
      <c r="AE66" s="13" t="s">
        <v>354</v>
      </c>
      <c r="AF66" s="13" t="s">
        <v>122</v>
      </c>
      <c r="AG66" s="26" t="s">
        <v>50</v>
      </c>
      <c r="AH66" s="27" t="n">
        <f aca="false">ROUND(W66/1.13*1.08,4)</f>
        <v>47.7876</v>
      </c>
    </row>
    <row r="67" customFormat="false" ht="42" hidden="false" customHeight="true" outlineLevel="0" collapsed="false">
      <c r="A67" s="13" t="s">
        <v>248</v>
      </c>
      <c r="B67" s="13" t="s">
        <v>355</v>
      </c>
      <c r="C67" s="13" t="s">
        <v>122</v>
      </c>
      <c r="D67" s="15" t="s">
        <v>250</v>
      </c>
      <c r="E67" s="13" t="s">
        <v>124</v>
      </c>
      <c r="F67" s="16"/>
      <c r="G67" s="13" t="s">
        <v>319</v>
      </c>
      <c r="H67" s="13" t="s">
        <v>39</v>
      </c>
      <c r="I67" s="13" t="s">
        <v>356</v>
      </c>
      <c r="J67" s="13" t="n">
        <v>8466200090</v>
      </c>
      <c r="K67" s="13" t="n">
        <v>84662090</v>
      </c>
      <c r="L67" s="17" t="s">
        <v>321</v>
      </c>
      <c r="M67" s="16" t="s">
        <v>128</v>
      </c>
      <c r="N67" s="18"/>
      <c r="O67" s="18" t="s">
        <v>39</v>
      </c>
      <c r="P67" s="18" t="s">
        <v>39</v>
      </c>
      <c r="Q67" s="19" t="n">
        <v>46195</v>
      </c>
      <c r="R67" s="18" t="s">
        <v>45</v>
      </c>
      <c r="S67" s="18" t="s">
        <v>46</v>
      </c>
      <c r="T67" s="20"/>
      <c r="U67" s="18"/>
      <c r="V67" s="21" t="n">
        <v>1</v>
      </c>
      <c r="W67" s="22" t="n">
        <v>80</v>
      </c>
      <c r="X67" s="23" t="n">
        <f aca="false">ROUND(W67/1.13*1.08/6.8067,4)</f>
        <v>11.2331</v>
      </c>
      <c r="Y67" s="24" t="n">
        <f aca="false">ROUND(X67*V67,2)</f>
        <v>11.23</v>
      </c>
      <c r="Z67" s="21"/>
      <c r="AA67" s="21"/>
      <c r="AB67" s="25"/>
      <c r="AC67" s="13" t="n">
        <v>1.3</v>
      </c>
      <c r="AD67" s="21"/>
      <c r="AE67" s="13" t="s">
        <v>252</v>
      </c>
      <c r="AF67" s="13" t="s">
        <v>122</v>
      </c>
      <c r="AG67" s="26" t="s">
        <v>50</v>
      </c>
      <c r="AH67" s="27" t="n">
        <f aca="false">ROUND(W67/1.13*1.08,4)</f>
        <v>76.4602</v>
      </c>
    </row>
    <row r="68" customFormat="false" ht="42" hidden="false" customHeight="true" outlineLevel="0" collapsed="false">
      <c r="A68" s="13" t="s">
        <v>282</v>
      </c>
      <c r="B68" s="13" t="s">
        <v>357</v>
      </c>
      <c r="C68" s="13" t="s">
        <v>122</v>
      </c>
      <c r="D68" s="15" t="s">
        <v>284</v>
      </c>
      <c r="E68" s="13" t="s">
        <v>124</v>
      </c>
      <c r="F68" s="16"/>
      <c r="G68" s="13" t="s">
        <v>319</v>
      </c>
      <c r="H68" s="13" t="s">
        <v>39</v>
      </c>
      <c r="I68" s="13" t="s">
        <v>358</v>
      </c>
      <c r="J68" s="13" t="n">
        <v>8466200090</v>
      </c>
      <c r="K68" s="13" t="n">
        <v>84662090</v>
      </c>
      <c r="L68" s="17" t="s">
        <v>321</v>
      </c>
      <c r="M68" s="16" t="s">
        <v>128</v>
      </c>
      <c r="N68" s="18"/>
      <c r="O68" s="18" t="s">
        <v>39</v>
      </c>
      <c r="P68" s="18" t="s">
        <v>39</v>
      </c>
      <c r="Q68" s="19" t="n">
        <v>46195</v>
      </c>
      <c r="R68" s="18" t="s">
        <v>45</v>
      </c>
      <c r="S68" s="18" t="s">
        <v>46</v>
      </c>
      <c r="T68" s="20"/>
      <c r="U68" s="18"/>
      <c r="V68" s="21" t="n">
        <v>1</v>
      </c>
      <c r="W68" s="22" t="n">
        <v>80</v>
      </c>
      <c r="X68" s="23" t="n">
        <f aca="false">ROUND(W68/1.13*1.08/6.8067,4)</f>
        <v>11.2331</v>
      </c>
      <c r="Y68" s="24" t="n">
        <f aca="false">ROUND(X68*V68,2)</f>
        <v>11.23</v>
      </c>
      <c r="Z68" s="21"/>
      <c r="AA68" s="21"/>
      <c r="AB68" s="25"/>
      <c r="AC68" s="13" t="n">
        <v>0.6</v>
      </c>
      <c r="AD68" s="21"/>
      <c r="AE68" s="13" t="s">
        <v>359</v>
      </c>
      <c r="AF68" s="13" t="s">
        <v>122</v>
      </c>
      <c r="AG68" s="26" t="s">
        <v>50</v>
      </c>
      <c r="AH68" s="27" t="n">
        <f aca="false">ROUND(W68/1.13*1.08,4)</f>
        <v>76.4602</v>
      </c>
    </row>
    <row r="69" customFormat="false" ht="42" hidden="false" customHeight="true" outlineLevel="0" collapsed="false">
      <c r="A69" s="13" t="s">
        <v>287</v>
      </c>
      <c r="B69" s="13" t="s">
        <v>360</v>
      </c>
      <c r="C69" s="13" t="s">
        <v>122</v>
      </c>
      <c r="D69" s="15" t="s">
        <v>289</v>
      </c>
      <c r="E69" s="13" t="s">
        <v>124</v>
      </c>
      <c r="F69" s="16"/>
      <c r="G69" s="13" t="s">
        <v>319</v>
      </c>
      <c r="H69" s="13" t="s">
        <v>39</v>
      </c>
      <c r="I69" s="13" t="s">
        <v>361</v>
      </c>
      <c r="J69" s="13" t="n">
        <v>8466200090</v>
      </c>
      <c r="K69" s="13" t="n">
        <v>84662090</v>
      </c>
      <c r="L69" s="17" t="s">
        <v>321</v>
      </c>
      <c r="M69" s="16" t="s">
        <v>182</v>
      </c>
      <c r="N69" s="18"/>
      <c r="O69" s="18" t="s">
        <v>39</v>
      </c>
      <c r="P69" s="18" t="s">
        <v>39</v>
      </c>
      <c r="Q69" s="19" t="n">
        <v>46195</v>
      </c>
      <c r="R69" s="18" t="s">
        <v>45</v>
      </c>
      <c r="S69" s="18" t="s">
        <v>46</v>
      </c>
      <c r="T69" s="20"/>
      <c r="U69" s="18"/>
      <c r="V69" s="21" t="n">
        <v>1</v>
      </c>
      <c r="W69" s="22" t="n">
        <v>30</v>
      </c>
      <c r="X69" s="23" t="n">
        <f aca="false">ROUND(W69/1.13*1.08/6.8067,4)</f>
        <v>4.2124</v>
      </c>
      <c r="Y69" s="24" t="n">
        <f aca="false">ROUND(X69*V69,2)</f>
        <v>4.21</v>
      </c>
      <c r="Z69" s="21"/>
      <c r="AA69" s="21"/>
      <c r="AB69" s="25"/>
      <c r="AC69" s="13" t="n">
        <v>0.01</v>
      </c>
      <c r="AD69" s="21"/>
      <c r="AE69" s="13" t="s">
        <v>291</v>
      </c>
      <c r="AF69" s="13" t="s">
        <v>122</v>
      </c>
      <c r="AG69" s="26" t="s">
        <v>50</v>
      </c>
      <c r="AH69" s="27" t="n">
        <f aca="false">ROUND(W69/1.13*1.08,4)</f>
        <v>28.6726</v>
      </c>
    </row>
    <row r="70" customFormat="false" ht="42" hidden="false" customHeight="true" outlineLevel="0" collapsed="false">
      <c r="A70" s="13" t="s">
        <v>292</v>
      </c>
      <c r="B70" s="13" t="s">
        <v>362</v>
      </c>
      <c r="C70" s="13" t="s">
        <v>122</v>
      </c>
      <c r="D70" s="15" t="s">
        <v>294</v>
      </c>
      <c r="E70" s="13" t="s">
        <v>124</v>
      </c>
      <c r="F70" s="16"/>
      <c r="G70" s="13" t="s">
        <v>319</v>
      </c>
      <c r="H70" s="13" t="s">
        <v>39</v>
      </c>
      <c r="I70" s="13" t="s">
        <v>363</v>
      </c>
      <c r="J70" s="13" t="n">
        <v>8466200090</v>
      </c>
      <c r="K70" s="13" t="n">
        <v>84662090</v>
      </c>
      <c r="L70" s="17" t="s">
        <v>321</v>
      </c>
      <c r="M70" s="16" t="s">
        <v>128</v>
      </c>
      <c r="N70" s="18"/>
      <c r="O70" s="18" t="s">
        <v>39</v>
      </c>
      <c r="P70" s="18" t="s">
        <v>39</v>
      </c>
      <c r="Q70" s="19" t="n">
        <v>46195</v>
      </c>
      <c r="R70" s="18" t="s">
        <v>45</v>
      </c>
      <c r="S70" s="18" t="s">
        <v>46</v>
      </c>
      <c r="T70" s="20"/>
      <c r="U70" s="18"/>
      <c r="V70" s="21" t="n">
        <v>1</v>
      </c>
      <c r="W70" s="22" t="n">
        <v>80</v>
      </c>
      <c r="X70" s="23" t="n">
        <f aca="false">ROUND(W70/1.13*1.08/6.8067,4)</f>
        <v>11.2331</v>
      </c>
      <c r="Y70" s="24" t="n">
        <f aca="false">ROUND(X70*V70,2)</f>
        <v>11.23</v>
      </c>
      <c r="Z70" s="21"/>
      <c r="AA70" s="21"/>
      <c r="AB70" s="25"/>
      <c r="AC70" s="13" t="n">
        <v>1</v>
      </c>
      <c r="AD70" s="21"/>
      <c r="AE70" s="13" t="s">
        <v>364</v>
      </c>
      <c r="AF70" s="13" t="s">
        <v>122</v>
      </c>
      <c r="AG70" s="26" t="s">
        <v>50</v>
      </c>
      <c r="AH70" s="27" t="n">
        <f aca="false">ROUND(W70/1.13*1.08,4)</f>
        <v>76.4602</v>
      </c>
    </row>
    <row r="71" customFormat="false" ht="42" hidden="false" customHeight="true" outlineLevel="0" collapsed="false">
      <c r="A71" s="13" t="s">
        <v>296</v>
      </c>
      <c r="B71" s="13" t="s">
        <v>365</v>
      </c>
      <c r="C71" s="13" t="s">
        <v>122</v>
      </c>
      <c r="D71" s="15" t="s">
        <v>298</v>
      </c>
      <c r="E71" s="13" t="s">
        <v>124</v>
      </c>
      <c r="F71" s="16"/>
      <c r="G71" s="13" t="s">
        <v>319</v>
      </c>
      <c r="H71" s="13" t="s">
        <v>39</v>
      </c>
      <c r="I71" s="13" t="s">
        <v>366</v>
      </c>
      <c r="J71" s="13" t="n">
        <v>8466200090</v>
      </c>
      <c r="K71" s="13" t="n">
        <v>84662090</v>
      </c>
      <c r="L71" s="17" t="s">
        <v>321</v>
      </c>
      <c r="M71" s="16" t="s">
        <v>128</v>
      </c>
      <c r="N71" s="18"/>
      <c r="O71" s="18" t="s">
        <v>39</v>
      </c>
      <c r="P71" s="18" t="s">
        <v>39</v>
      </c>
      <c r="Q71" s="19" t="n">
        <v>46195</v>
      </c>
      <c r="R71" s="18" t="s">
        <v>45</v>
      </c>
      <c r="S71" s="18" t="s">
        <v>46</v>
      </c>
      <c r="T71" s="20"/>
      <c r="U71" s="18"/>
      <c r="V71" s="21" t="n">
        <v>1</v>
      </c>
      <c r="W71" s="22" t="n">
        <v>80</v>
      </c>
      <c r="X71" s="23" t="n">
        <f aca="false">ROUND(W71/1.13*1.08/6.8067,4)</f>
        <v>11.2331</v>
      </c>
      <c r="Y71" s="24" t="n">
        <f aca="false">ROUND(X71*V71,2)</f>
        <v>11.23</v>
      </c>
      <c r="Z71" s="21"/>
      <c r="AA71" s="21"/>
      <c r="AB71" s="25"/>
      <c r="AC71" s="13" t="n">
        <v>0.7</v>
      </c>
      <c r="AD71" s="21"/>
      <c r="AE71" s="13" t="s">
        <v>367</v>
      </c>
      <c r="AF71" s="13" t="s">
        <v>122</v>
      </c>
      <c r="AG71" s="26" t="s">
        <v>50</v>
      </c>
      <c r="AH71" s="27" t="n">
        <f aca="false">ROUND(W71/1.13*1.08,4)</f>
        <v>76.4602</v>
      </c>
    </row>
    <row r="72" customFormat="false" ht="42" hidden="false" customHeight="true" outlineLevel="0" collapsed="false">
      <c r="A72" s="13" t="s">
        <v>306</v>
      </c>
      <c r="B72" s="13" t="s">
        <v>368</v>
      </c>
      <c r="C72" s="13" t="s">
        <v>122</v>
      </c>
      <c r="D72" s="15" t="s">
        <v>308</v>
      </c>
      <c r="E72" s="13" t="s">
        <v>124</v>
      </c>
      <c r="F72" s="16"/>
      <c r="G72" s="13" t="s">
        <v>319</v>
      </c>
      <c r="H72" s="13" t="s">
        <v>39</v>
      </c>
      <c r="I72" s="13" t="s">
        <v>369</v>
      </c>
      <c r="J72" s="13" t="n">
        <v>8466200090</v>
      </c>
      <c r="K72" s="13" t="n">
        <v>84662090</v>
      </c>
      <c r="L72" s="17" t="s">
        <v>321</v>
      </c>
      <c r="M72" s="16" t="s">
        <v>310</v>
      </c>
      <c r="N72" s="18"/>
      <c r="O72" s="18" t="s">
        <v>39</v>
      </c>
      <c r="P72" s="18" t="s">
        <v>39</v>
      </c>
      <c r="Q72" s="19" t="n">
        <v>46195</v>
      </c>
      <c r="R72" s="18" t="s">
        <v>45</v>
      </c>
      <c r="S72" s="18" t="s">
        <v>46</v>
      </c>
      <c r="T72" s="20"/>
      <c r="U72" s="18"/>
      <c r="V72" s="21" t="n">
        <v>1</v>
      </c>
      <c r="W72" s="22" t="n">
        <v>80</v>
      </c>
      <c r="X72" s="23" t="n">
        <f aca="false">ROUND(W72/1.13*1.08/6.8067,4)</f>
        <v>11.2331</v>
      </c>
      <c r="Y72" s="24" t="n">
        <f aca="false">ROUND(X72*V72,2)</f>
        <v>11.23</v>
      </c>
      <c r="Z72" s="21"/>
      <c r="AA72" s="21"/>
      <c r="AB72" s="25"/>
      <c r="AC72" s="13" t="n">
        <v>0.5</v>
      </c>
      <c r="AD72" s="21"/>
      <c r="AE72" s="13" t="s">
        <v>370</v>
      </c>
      <c r="AF72" s="13" t="s">
        <v>122</v>
      </c>
      <c r="AG72" s="26" t="s">
        <v>50</v>
      </c>
      <c r="AH72" s="27" t="n">
        <f aca="false">ROUND(W72/1.13*1.08,4)</f>
        <v>76.4602</v>
      </c>
    </row>
    <row r="73" customFormat="false" ht="42" hidden="false" customHeight="true" outlineLevel="0" collapsed="false">
      <c r="A73" s="13" t="s">
        <v>371</v>
      </c>
      <c r="B73" s="13" t="s">
        <v>372</v>
      </c>
      <c r="C73" s="13" t="s">
        <v>122</v>
      </c>
      <c r="D73" s="15" t="s">
        <v>373</v>
      </c>
      <c r="E73" s="13" t="s">
        <v>124</v>
      </c>
      <c r="F73" s="16"/>
      <c r="G73" s="13" t="s">
        <v>319</v>
      </c>
      <c r="H73" s="13" t="s">
        <v>39</v>
      </c>
      <c r="I73" s="13" t="s">
        <v>374</v>
      </c>
      <c r="J73" s="13" t="n">
        <v>8466200090</v>
      </c>
      <c r="K73" s="13" t="n">
        <v>84662090</v>
      </c>
      <c r="L73" s="17" t="s">
        <v>321</v>
      </c>
      <c r="M73" s="16" t="s">
        <v>128</v>
      </c>
      <c r="N73" s="18"/>
      <c r="O73" s="18" t="s">
        <v>39</v>
      </c>
      <c r="P73" s="18" t="s">
        <v>39</v>
      </c>
      <c r="Q73" s="19" t="n">
        <v>46195</v>
      </c>
      <c r="R73" s="18" t="s">
        <v>45</v>
      </c>
      <c r="S73" s="18" t="s">
        <v>46</v>
      </c>
      <c r="T73" s="20"/>
      <c r="U73" s="18"/>
      <c r="V73" s="21" t="n">
        <v>1</v>
      </c>
      <c r="W73" s="22" t="n">
        <v>50</v>
      </c>
      <c r="X73" s="23" t="n">
        <f aca="false">ROUND(W73/1.13*1.08/6.8067,4)</f>
        <v>7.0207</v>
      </c>
      <c r="Y73" s="24" t="n">
        <f aca="false">ROUND(X73*V73,2)</f>
        <v>7.02</v>
      </c>
      <c r="Z73" s="21"/>
      <c r="AA73" s="21"/>
      <c r="AB73" s="25"/>
      <c r="AC73" s="13" t="n">
        <v>1</v>
      </c>
      <c r="AD73" s="21"/>
      <c r="AE73" s="13" t="s">
        <v>375</v>
      </c>
      <c r="AF73" s="13" t="s">
        <v>122</v>
      </c>
      <c r="AG73" s="26" t="s">
        <v>50</v>
      </c>
      <c r="AH73" s="27" t="n">
        <f aca="false">ROUND(W73/1.13*1.08,4)</f>
        <v>47.7876</v>
      </c>
    </row>
    <row r="74" customFormat="false" ht="42" hidden="false" customHeight="true" outlineLevel="0" collapsed="false">
      <c r="A74" s="13" t="s">
        <v>376</v>
      </c>
      <c r="B74" s="13" t="s">
        <v>377</v>
      </c>
      <c r="C74" s="13" t="s">
        <v>378</v>
      </c>
      <c r="D74" s="15" t="s">
        <v>379</v>
      </c>
      <c r="E74" s="13" t="s">
        <v>124</v>
      </c>
      <c r="F74" s="16"/>
      <c r="G74" s="13" t="s">
        <v>319</v>
      </c>
      <c r="H74" s="13" t="s">
        <v>39</v>
      </c>
      <c r="I74" s="13" t="s">
        <v>380</v>
      </c>
      <c r="J74" s="13" t="n">
        <v>9030899090</v>
      </c>
      <c r="K74" s="13" t="n">
        <v>90308410</v>
      </c>
      <c r="L74" s="17" t="s">
        <v>381</v>
      </c>
      <c r="M74" s="16" t="s">
        <v>382</v>
      </c>
      <c r="N74" s="18"/>
      <c r="O74" s="18" t="s">
        <v>39</v>
      </c>
      <c r="P74" s="18" t="s">
        <v>39</v>
      </c>
      <c r="Q74" s="19" t="n">
        <v>46195</v>
      </c>
      <c r="R74" s="18" t="s">
        <v>45</v>
      </c>
      <c r="S74" s="18" t="s">
        <v>46</v>
      </c>
      <c r="T74" s="20"/>
      <c r="U74" s="18"/>
      <c r="V74" s="21" t="n">
        <v>1</v>
      </c>
      <c r="W74" s="22" t="n">
        <v>300</v>
      </c>
      <c r="X74" s="23" t="n">
        <f aca="false">ROUND(W74/1.13*1.08/6.8067,4)</f>
        <v>42.124</v>
      </c>
      <c r="Y74" s="24" t="n">
        <f aca="false">ROUND(X74*V74,2)</f>
        <v>42.12</v>
      </c>
      <c r="Z74" s="21" t="s">
        <v>383</v>
      </c>
      <c r="AA74" s="21" t="n">
        <v>1</v>
      </c>
      <c r="AB74" s="25" t="n">
        <v>13</v>
      </c>
      <c r="AC74" s="13" t="n">
        <v>9.2</v>
      </c>
      <c r="AD74" s="21" t="s">
        <v>384</v>
      </c>
      <c r="AE74" s="13" t="s">
        <v>385</v>
      </c>
      <c r="AF74" s="13" t="s">
        <v>378</v>
      </c>
      <c r="AG74" s="26" t="s">
        <v>50</v>
      </c>
      <c r="AH74" s="27" t="n">
        <f aca="false">ROUND(W74/1.13*1.08,4)</f>
        <v>286.7257</v>
      </c>
    </row>
    <row r="75" customFormat="false" ht="42" hidden="false" customHeight="true" outlineLevel="0" collapsed="false">
      <c r="A75" s="13" t="s">
        <v>376</v>
      </c>
      <c r="B75" s="13" t="s">
        <v>386</v>
      </c>
      <c r="C75" s="13" t="s">
        <v>378</v>
      </c>
      <c r="D75" s="15" t="s">
        <v>379</v>
      </c>
      <c r="E75" s="13" t="s">
        <v>124</v>
      </c>
      <c r="F75" s="16"/>
      <c r="G75" s="13" t="s">
        <v>125</v>
      </c>
      <c r="H75" s="13" t="s">
        <v>39</v>
      </c>
      <c r="I75" s="13" t="s">
        <v>387</v>
      </c>
      <c r="J75" s="13" t="n">
        <v>9030899090</v>
      </c>
      <c r="K75" s="13" t="n">
        <v>90308410</v>
      </c>
      <c r="L75" s="17" t="s">
        <v>381</v>
      </c>
      <c r="M75" s="16" t="s">
        <v>382</v>
      </c>
      <c r="N75" s="18"/>
      <c r="O75" s="18" t="s">
        <v>39</v>
      </c>
      <c r="P75" s="18" t="s">
        <v>39</v>
      </c>
      <c r="Q75" s="19" t="n">
        <v>46195</v>
      </c>
      <c r="R75" s="18" t="s">
        <v>45</v>
      </c>
      <c r="S75" s="18" t="s">
        <v>46</v>
      </c>
      <c r="T75" s="20"/>
      <c r="U75" s="18"/>
      <c r="V75" s="21" t="n">
        <v>1</v>
      </c>
      <c r="W75" s="22" t="n">
        <v>300</v>
      </c>
      <c r="X75" s="23" t="n">
        <f aca="false">ROUND(W75/1.13*1.08/6.8067,4)</f>
        <v>42.124</v>
      </c>
      <c r="Y75" s="24" t="n">
        <f aca="false">ROUND(X75*V75,2)</f>
        <v>42.12</v>
      </c>
      <c r="Z75" s="21" t="s">
        <v>388</v>
      </c>
      <c r="AA75" s="21" t="n">
        <v>1</v>
      </c>
      <c r="AB75" s="25" t="n">
        <v>13</v>
      </c>
      <c r="AC75" s="13" t="n">
        <v>9.4</v>
      </c>
      <c r="AD75" s="21" t="s">
        <v>384</v>
      </c>
      <c r="AE75" s="13" t="s">
        <v>389</v>
      </c>
      <c r="AF75" s="13" t="s">
        <v>378</v>
      </c>
      <c r="AG75" s="26" t="s">
        <v>50</v>
      </c>
      <c r="AH75" s="27" t="n">
        <f aca="false">ROUND(W75/1.13*1.08,4)</f>
        <v>286.7257</v>
      </c>
    </row>
    <row r="76" customFormat="false" ht="42" hidden="false" customHeight="true" outlineLevel="0" collapsed="false">
      <c r="A76" s="13" t="s">
        <v>390</v>
      </c>
      <c r="B76" s="13" t="s">
        <v>391</v>
      </c>
      <c r="C76" s="13" t="s">
        <v>122</v>
      </c>
      <c r="D76" s="15" t="s">
        <v>392</v>
      </c>
      <c r="E76" s="13" t="s">
        <v>124</v>
      </c>
      <c r="F76" s="16"/>
      <c r="G76" s="13" t="s">
        <v>319</v>
      </c>
      <c r="H76" s="13" t="s">
        <v>39</v>
      </c>
      <c r="I76" s="13" t="s">
        <v>393</v>
      </c>
      <c r="J76" s="13" t="n">
        <v>8466200090</v>
      </c>
      <c r="K76" s="13" t="n">
        <v>84662090</v>
      </c>
      <c r="L76" s="17" t="s">
        <v>321</v>
      </c>
      <c r="M76" s="16" t="s">
        <v>141</v>
      </c>
      <c r="N76" s="18"/>
      <c r="O76" s="18" t="s">
        <v>39</v>
      </c>
      <c r="P76" s="18" t="s">
        <v>39</v>
      </c>
      <c r="Q76" s="19" t="n">
        <v>46195</v>
      </c>
      <c r="R76" s="18" t="s">
        <v>45</v>
      </c>
      <c r="S76" s="18" t="s">
        <v>46</v>
      </c>
      <c r="T76" s="20"/>
      <c r="U76" s="18"/>
      <c r="V76" s="21" t="n">
        <v>1</v>
      </c>
      <c r="W76" s="22" t="n">
        <v>390</v>
      </c>
      <c r="X76" s="23" t="n">
        <f aca="false">ROUND(W76/1.13*1.08/6.8067,4)</f>
        <v>54.7612</v>
      </c>
      <c r="Y76" s="24" t="n">
        <f aca="false">ROUND(X76*V76,2)</f>
        <v>54.76</v>
      </c>
      <c r="Z76" s="21" t="s">
        <v>394</v>
      </c>
      <c r="AA76" s="21" t="n">
        <v>1</v>
      </c>
      <c r="AB76" s="25" t="n">
        <v>80</v>
      </c>
      <c r="AC76" s="13" t="n">
        <v>15.2</v>
      </c>
      <c r="AD76" s="21" t="s">
        <v>395</v>
      </c>
      <c r="AE76" s="13" t="s">
        <v>396</v>
      </c>
      <c r="AF76" s="13" t="s">
        <v>122</v>
      </c>
      <c r="AG76" s="26" t="s">
        <v>50</v>
      </c>
      <c r="AH76" s="27" t="n">
        <f aca="false">ROUND(W76/1.13*1.08,4)</f>
        <v>372.7434</v>
      </c>
    </row>
    <row r="77" customFormat="false" ht="42" hidden="false" customHeight="true" outlineLevel="0" collapsed="false">
      <c r="A77" s="13" t="s">
        <v>397</v>
      </c>
      <c r="B77" s="13" t="s">
        <v>398</v>
      </c>
      <c r="C77" s="13" t="s">
        <v>122</v>
      </c>
      <c r="D77" s="15" t="s">
        <v>399</v>
      </c>
      <c r="E77" s="13" t="s">
        <v>124</v>
      </c>
      <c r="F77" s="16"/>
      <c r="G77" s="13" t="s">
        <v>319</v>
      </c>
      <c r="H77" s="13" t="s">
        <v>39</v>
      </c>
      <c r="I77" s="13" t="s">
        <v>400</v>
      </c>
      <c r="J77" s="13" t="n">
        <v>8466200090</v>
      </c>
      <c r="K77" s="13" t="n">
        <v>84662090</v>
      </c>
      <c r="L77" s="17" t="s">
        <v>321</v>
      </c>
      <c r="M77" s="16" t="s">
        <v>401</v>
      </c>
      <c r="N77" s="18"/>
      <c r="O77" s="18" t="s">
        <v>39</v>
      </c>
      <c r="P77" s="18" t="s">
        <v>39</v>
      </c>
      <c r="Q77" s="19" t="n">
        <v>46195</v>
      </c>
      <c r="R77" s="18" t="s">
        <v>45</v>
      </c>
      <c r="S77" s="18" t="s">
        <v>46</v>
      </c>
      <c r="T77" s="20"/>
      <c r="U77" s="18"/>
      <c r="V77" s="21" t="n">
        <v>1</v>
      </c>
      <c r="W77" s="22" t="n">
        <v>600</v>
      </c>
      <c r="X77" s="23" t="n">
        <f aca="false">ROUND(W77/1.13*1.08/6.8067,4)</f>
        <v>84.2481</v>
      </c>
      <c r="Y77" s="24" t="n">
        <f aca="false">ROUND(X77*V77,2)</f>
        <v>84.25</v>
      </c>
      <c r="Z77" s="21"/>
      <c r="AA77" s="21"/>
      <c r="AB77" s="25"/>
      <c r="AC77" s="13" t="n">
        <v>19.7</v>
      </c>
      <c r="AD77" s="21"/>
      <c r="AE77" s="13" t="s">
        <v>402</v>
      </c>
      <c r="AF77" s="13" t="s">
        <v>122</v>
      </c>
      <c r="AG77" s="26" t="s">
        <v>50</v>
      </c>
      <c r="AH77" s="27" t="n">
        <f aca="false">ROUND(W77/1.13*1.08,4)</f>
        <v>573.4513</v>
      </c>
    </row>
    <row r="78" customFormat="false" ht="42" hidden="false" customHeight="true" outlineLevel="0" collapsed="false">
      <c r="A78" s="13" t="s">
        <v>390</v>
      </c>
      <c r="B78" s="13" t="s">
        <v>403</v>
      </c>
      <c r="C78" s="13" t="s">
        <v>122</v>
      </c>
      <c r="D78" s="15" t="s">
        <v>392</v>
      </c>
      <c r="E78" s="13" t="s">
        <v>124</v>
      </c>
      <c r="F78" s="16"/>
      <c r="G78" s="13" t="s">
        <v>125</v>
      </c>
      <c r="H78" s="13" t="s">
        <v>39</v>
      </c>
      <c r="I78" s="13" t="s">
        <v>404</v>
      </c>
      <c r="J78" s="13" t="n">
        <v>8466200090</v>
      </c>
      <c r="K78" s="13" t="n">
        <v>84662090</v>
      </c>
      <c r="L78" s="17" t="s">
        <v>127</v>
      </c>
      <c r="M78" s="16" t="s">
        <v>141</v>
      </c>
      <c r="N78" s="18"/>
      <c r="O78" s="18" t="s">
        <v>39</v>
      </c>
      <c r="P78" s="18" t="s">
        <v>39</v>
      </c>
      <c r="Q78" s="19" t="n">
        <v>46195</v>
      </c>
      <c r="R78" s="18" t="s">
        <v>45</v>
      </c>
      <c r="S78" s="18" t="s">
        <v>46</v>
      </c>
      <c r="T78" s="20"/>
      <c r="U78" s="18"/>
      <c r="V78" s="21" t="n">
        <v>1</v>
      </c>
      <c r="W78" s="22" t="n">
        <v>390</v>
      </c>
      <c r="X78" s="23" t="n">
        <f aca="false">ROUND(W78/1.13*1.08/6.8067,4)</f>
        <v>54.7612</v>
      </c>
      <c r="Y78" s="24" t="n">
        <f aca="false">ROUND(X78*V78,2)</f>
        <v>54.76</v>
      </c>
      <c r="Z78" s="21"/>
      <c r="AA78" s="21"/>
      <c r="AB78" s="25"/>
      <c r="AC78" s="13" t="n">
        <v>16</v>
      </c>
      <c r="AD78" s="21"/>
      <c r="AE78" s="13" t="s">
        <v>405</v>
      </c>
      <c r="AF78" s="13" t="s">
        <v>122</v>
      </c>
      <c r="AG78" s="26" t="s">
        <v>50</v>
      </c>
      <c r="AH78" s="27" t="n">
        <f aca="false">ROUND(W78/1.13*1.08,4)</f>
        <v>372.7434</v>
      </c>
    </row>
    <row r="79" customFormat="false" ht="42" hidden="false" customHeight="true" outlineLevel="0" collapsed="false">
      <c r="A79" s="13" t="s">
        <v>397</v>
      </c>
      <c r="B79" s="13" t="s">
        <v>406</v>
      </c>
      <c r="C79" s="13" t="s">
        <v>122</v>
      </c>
      <c r="D79" s="15" t="s">
        <v>399</v>
      </c>
      <c r="E79" s="13" t="s">
        <v>124</v>
      </c>
      <c r="F79" s="16"/>
      <c r="G79" s="13" t="s">
        <v>125</v>
      </c>
      <c r="H79" s="13" t="s">
        <v>39</v>
      </c>
      <c r="I79" s="13" t="s">
        <v>407</v>
      </c>
      <c r="J79" s="13" t="n">
        <v>8466200090</v>
      </c>
      <c r="K79" s="13" t="n">
        <v>84662090</v>
      </c>
      <c r="L79" s="17" t="s">
        <v>127</v>
      </c>
      <c r="M79" s="16" t="s">
        <v>401</v>
      </c>
      <c r="N79" s="18"/>
      <c r="O79" s="18" t="s">
        <v>39</v>
      </c>
      <c r="P79" s="18" t="s">
        <v>39</v>
      </c>
      <c r="Q79" s="19" t="n">
        <v>46195</v>
      </c>
      <c r="R79" s="18" t="s">
        <v>45</v>
      </c>
      <c r="S79" s="18" t="s">
        <v>46</v>
      </c>
      <c r="T79" s="20"/>
      <c r="U79" s="18"/>
      <c r="V79" s="21" t="n">
        <v>1</v>
      </c>
      <c r="W79" s="22" t="n">
        <v>600</v>
      </c>
      <c r="X79" s="23" t="n">
        <f aca="false">ROUND(W79/1.13*1.08/6.8067,4)</f>
        <v>84.2481</v>
      </c>
      <c r="Y79" s="24" t="n">
        <f aca="false">ROUND(X79*V79,2)</f>
        <v>84.25</v>
      </c>
      <c r="Z79" s="21"/>
      <c r="AA79" s="21"/>
      <c r="AB79" s="25"/>
      <c r="AC79" s="13" t="n">
        <v>20</v>
      </c>
      <c r="AD79" s="21"/>
      <c r="AE79" s="13" t="s">
        <v>408</v>
      </c>
      <c r="AF79" s="13" t="s">
        <v>122</v>
      </c>
      <c r="AG79" s="26" t="s">
        <v>50</v>
      </c>
      <c r="AH79" s="27" t="n">
        <f aca="false">ROUND(W79/1.13*1.08,4)</f>
        <v>573.4513</v>
      </c>
    </row>
    <row r="80" customFormat="false" ht="42" hidden="false" customHeight="true" outlineLevel="0" collapsed="false">
      <c r="A80" s="13" t="s">
        <v>409</v>
      </c>
      <c r="B80" s="13" t="s">
        <v>410</v>
      </c>
      <c r="C80" s="13" t="s">
        <v>122</v>
      </c>
      <c r="D80" s="15" t="s">
        <v>411</v>
      </c>
      <c r="E80" s="13" t="s">
        <v>124</v>
      </c>
      <c r="F80" s="16"/>
      <c r="G80" s="13" t="s">
        <v>319</v>
      </c>
      <c r="H80" s="13" t="s">
        <v>39</v>
      </c>
      <c r="I80" s="13" t="s">
        <v>412</v>
      </c>
      <c r="J80" s="13" t="n">
        <v>8466200090</v>
      </c>
      <c r="K80" s="13" t="n">
        <v>84662090</v>
      </c>
      <c r="L80" s="17" t="s">
        <v>321</v>
      </c>
      <c r="M80" s="16" t="s">
        <v>401</v>
      </c>
      <c r="N80" s="18"/>
      <c r="O80" s="18" t="s">
        <v>39</v>
      </c>
      <c r="P80" s="18" t="s">
        <v>39</v>
      </c>
      <c r="Q80" s="19" t="n">
        <v>46195</v>
      </c>
      <c r="R80" s="18" t="s">
        <v>45</v>
      </c>
      <c r="S80" s="18" t="s">
        <v>46</v>
      </c>
      <c r="T80" s="20"/>
      <c r="U80" s="18"/>
      <c r="V80" s="21" t="n">
        <v>1</v>
      </c>
      <c r="W80" s="22" t="n">
        <v>600</v>
      </c>
      <c r="X80" s="23" t="n">
        <f aca="false">ROUND(W80/1.13*1.08/6.8067,4)</f>
        <v>84.2481</v>
      </c>
      <c r="Y80" s="24" t="n">
        <f aca="false">ROUND(X80*V80,2)</f>
        <v>84.25</v>
      </c>
      <c r="Z80" s="21" t="s">
        <v>413</v>
      </c>
      <c r="AA80" s="21" t="n">
        <v>1</v>
      </c>
      <c r="AB80" s="25" t="n">
        <v>60</v>
      </c>
      <c r="AC80" s="13" t="n">
        <v>18</v>
      </c>
      <c r="AD80" s="21" t="s">
        <v>395</v>
      </c>
      <c r="AE80" s="13" t="s">
        <v>414</v>
      </c>
      <c r="AF80" s="13" t="s">
        <v>122</v>
      </c>
      <c r="AG80" s="26" t="s">
        <v>50</v>
      </c>
      <c r="AH80" s="27" t="n">
        <f aca="false">ROUND(W80/1.13*1.08,4)</f>
        <v>573.4513</v>
      </c>
    </row>
    <row r="81" customFormat="false" ht="42" hidden="false" customHeight="true" outlineLevel="0" collapsed="false">
      <c r="A81" s="13" t="s">
        <v>415</v>
      </c>
      <c r="B81" s="13" t="s">
        <v>416</v>
      </c>
      <c r="C81" s="13" t="s">
        <v>122</v>
      </c>
      <c r="D81" s="15" t="s">
        <v>417</v>
      </c>
      <c r="E81" s="13" t="s">
        <v>124</v>
      </c>
      <c r="F81" s="16"/>
      <c r="G81" s="13" t="s">
        <v>125</v>
      </c>
      <c r="H81" s="13" t="s">
        <v>39</v>
      </c>
      <c r="I81" s="13" t="s">
        <v>418</v>
      </c>
      <c r="J81" s="13" t="n">
        <v>8466200090</v>
      </c>
      <c r="K81" s="13" t="n">
        <v>84662090</v>
      </c>
      <c r="L81" s="17" t="s">
        <v>127</v>
      </c>
      <c r="M81" s="16" t="s">
        <v>401</v>
      </c>
      <c r="N81" s="18"/>
      <c r="O81" s="18" t="s">
        <v>39</v>
      </c>
      <c r="P81" s="18" t="s">
        <v>39</v>
      </c>
      <c r="Q81" s="19" t="n">
        <v>46195</v>
      </c>
      <c r="R81" s="18" t="s">
        <v>45</v>
      </c>
      <c r="S81" s="18" t="s">
        <v>46</v>
      </c>
      <c r="T81" s="20"/>
      <c r="U81" s="18"/>
      <c r="V81" s="21" t="n">
        <v>1</v>
      </c>
      <c r="W81" s="22" t="n">
        <v>600</v>
      </c>
      <c r="X81" s="23" t="n">
        <f aca="false">ROUND(W81/1.13*1.08/6.8067,4)</f>
        <v>84.2481</v>
      </c>
      <c r="Y81" s="24" t="n">
        <f aca="false">ROUND(X81*V81,2)</f>
        <v>84.25</v>
      </c>
      <c r="Z81" s="21"/>
      <c r="AA81" s="21"/>
      <c r="AB81" s="25"/>
      <c r="AC81" s="13" t="n">
        <v>15.6</v>
      </c>
      <c r="AD81" s="21"/>
      <c r="AE81" s="13" t="s">
        <v>419</v>
      </c>
      <c r="AF81" s="13" t="s">
        <v>122</v>
      </c>
      <c r="AG81" s="26" t="s">
        <v>50</v>
      </c>
      <c r="AH81" s="27" t="n">
        <f aca="false">ROUND(W81/1.13*1.08,4)</f>
        <v>573.4513</v>
      </c>
    </row>
    <row r="82" customFormat="false" ht="42" hidden="false" customHeight="true" outlineLevel="0" collapsed="false">
      <c r="A82" s="13" t="s">
        <v>409</v>
      </c>
      <c r="B82" s="13" t="s">
        <v>420</v>
      </c>
      <c r="C82" s="13" t="s">
        <v>122</v>
      </c>
      <c r="D82" s="15" t="s">
        <v>411</v>
      </c>
      <c r="E82" s="13" t="s">
        <v>124</v>
      </c>
      <c r="F82" s="16"/>
      <c r="G82" s="13" t="s">
        <v>125</v>
      </c>
      <c r="H82" s="13" t="s">
        <v>39</v>
      </c>
      <c r="I82" s="13" t="s">
        <v>421</v>
      </c>
      <c r="J82" s="13" t="n">
        <v>8466200090</v>
      </c>
      <c r="K82" s="13" t="n">
        <v>84662090</v>
      </c>
      <c r="L82" s="17" t="s">
        <v>127</v>
      </c>
      <c r="M82" s="16" t="s">
        <v>401</v>
      </c>
      <c r="N82" s="18"/>
      <c r="O82" s="18" t="s">
        <v>39</v>
      </c>
      <c r="P82" s="18" t="s">
        <v>39</v>
      </c>
      <c r="Q82" s="19" t="n">
        <v>46195</v>
      </c>
      <c r="R82" s="18" t="s">
        <v>45</v>
      </c>
      <c r="S82" s="18" t="s">
        <v>46</v>
      </c>
      <c r="T82" s="20"/>
      <c r="U82" s="18"/>
      <c r="V82" s="21" t="n">
        <v>1</v>
      </c>
      <c r="W82" s="22" t="n">
        <v>600</v>
      </c>
      <c r="X82" s="23" t="n">
        <f aca="false">ROUND(W82/1.13*1.08/6.8067,4)</f>
        <v>84.2481</v>
      </c>
      <c r="Y82" s="24" t="n">
        <f aca="false">ROUND(X82*V82,2)</f>
        <v>84.25</v>
      </c>
      <c r="Z82" s="21"/>
      <c r="AA82" s="21"/>
      <c r="AB82" s="25"/>
      <c r="AC82" s="13" t="n">
        <v>17.8</v>
      </c>
      <c r="AD82" s="21"/>
      <c r="AE82" s="13" t="s">
        <v>422</v>
      </c>
      <c r="AF82" s="13" t="s">
        <v>122</v>
      </c>
      <c r="AG82" s="26" t="s">
        <v>50</v>
      </c>
      <c r="AH82" s="27" t="n">
        <f aca="false">ROUND(W82/1.13*1.08,4)</f>
        <v>573.4513</v>
      </c>
    </row>
    <row r="83" s="42" customFormat="true" ht="42" hidden="false" customHeight="true" outlineLevel="0" collapsed="false">
      <c r="A83" s="28" t="s">
        <v>423</v>
      </c>
      <c r="B83" s="28"/>
      <c r="C83" s="28" t="s">
        <v>424</v>
      </c>
      <c r="D83" s="29" t="s">
        <v>425</v>
      </c>
      <c r="E83" s="28" t="s">
        <v>124</v>
      </c>
      <c r="F83" s="30"/>
      <c r="G83" s="28" t="s">
        <v>39</v>
      </c>
      <c r="H83" s="28" t="s">
        <v>39</v>
      </c>
      <c r="I83" s="28" t="s">
        <v>426</v>
      </c>
      <c r="J83" s="28" t="n">
        <v>8477900000</v>
      </c>
      <c r="K83" s="28" t="n">
        <v>84779039</v>
      </c>
      <c r="L83" s="31" t="s">
        <v>427</v>
      </c>
      <c r="M83" s="30"/>
      <c r="N83" s="32" t="s">
        <v>428</v>
      </c>
      <c r="O83" s="32" t="s">
        <v>39</v>
      </c>
      <c r="P83" s="32" t="s">
        <v>39</v>
      </c>
      <c r="Q83" s="33" t="s">
        <v>429</v>
      </c>
      <c r="R83" s="32" t="s">
        <v>45</v>
      </c>
      <c r="S83" s="32" t="s">
        <v>46</v>
      </c>
      <c r="T83" s="34"/>
      <c r="U83" s="32"/>
      <c r="V83" s="35" t="n">
        <v>1</v>
      </c>
      <c r="W83" s="36" t="n">
        <v>400</v>
      </c>
      <c r="X83" s="37" t="n">
        <f aca="false">ROUND(W83/1.13*1.08/6.8067,4)</f>
        <v>56.1654</v>
      </c>
      <c r="Y83" s="38" t="n">
        <f aca="false">ROUND(X83*V83,2)</f>
        <v>56.17</v>
      </c>
      <c r="Z83" s="35" t="s">
        <v>430</v>
      </c>
      <c r="AA83" s="35" t="n">
        <v>1</v>
      </c>
      <c r="AB83" s="39" t="n">
        <v>5.1</v>
      </c>
      <c r="AC83" s="28" t="n">
        <v>0.7</v>
      </c>
      <c r="AD83" s="35" t="s">
        <v>431</v>
      </c>
      <c r="AE83" s="28" t="s">
        <v>432</v>
      </c>
      <c r="AF83" s="28" t="s">
        <v>424</v>
      </c>
      <c r="AG83" s="40" t="s">
        <v>50</v>
      </c>
      <c r="AH83" s="41" t="n">
        <f aca="false">ROUND(W83/1.13*1.08,4)</f>
        <v>382.3009</v>
      </c>
    </row>
    <row r="84" s="42" customFormat="true" ht="42" hidden="false" customHeight="true" outlineLevel="0" collapsed="false">
      <c r="A84" s="28" t="s">
        <v>423</v>
      </c>
      <c r="B84" s="28"/>
      <c r="C84" s="28" t="s">
        <v>424</v>
      </c>
      <c r="D84" s="29" t="s">
        <v>425</v>
      </c>
      <c r="E84" s="28" t="s">
        <v>124</v>
      </c>
      <c r="F84" s="30"/>
      <c r="G84" s="28" t="s">
        <v>39</v>
      </c>
      <c r="H84" s="28" t="s">
        <v>39</v>
      </c>
      <c r="I84" s="28" t="s">
        <v>433</v>
      </c>
      <c r="J84" s="28" t="n">
        <v>8477900000</v>
      </c>
      <c r="K84" s="28" t="n">
        <v>84779039</v>
      </c>
      <c r="L84" s="31" t="s">
        <v>434</v>
      </c>
      <c r="M84" s="30"/>
      <c r="N84" s="32" t="s">
        <v>428</v>
      </c>
      <c r="O84" s="32" t="s">
        <v>39</v>
      </c>
      <c r="P84" s="32" t="s">
        <v>39</v>
      </c>
      <c r="Q84" s="33" t="s">
        <v>429</v>
      </c>
      <c r="R84" s="32" t="s">
        <v>45</v>
      </c>
      <c r="S84" s="32" t="s">
        <v>46</v>
      </c>
      <c r="T84" s="34"/>
      <c r="U84" s="32"/>
      <c r="V84" s="35" t="n">
        <v>1</v>
      </c>
      <c r="W84" s="36" t="n">
        <v>350</v>
      </c>
      <c r="X84" s="37" t="n">
        <f aca="false">ROUND(W84/1.13*1.08/6.8067,4)</f>
        <v>49.1447</v>
      </c>
      <c r="Y84" s="38" t="n">
        <f aca="false">ROUND(X84*V84,2)</f>
        <v>49.14</v>
      </c>
      <c r="Z84" s="35"/>
      <c r="AA84" s="35"/>
      <c r="AB84" s="39"/>
      <c r="AC84" s="28" t="n">
        <v>0.7</v>
      </c>
      <c r="AD84" s="35"/>
      <c r="AE84" s="28" t="s">
        <v>435</v>
      </c>
      <c r="AF84" s="28" t="s">
        <v>424</v>
      </c>
      <c r="AG84" s="40" t="s">
        <v>50</v>
      </c>
      <c r="AH84" s="41" t="n">
        <f aca="false">ROUND(W84/1.13*1.08,4)</f>
        <v>334.5133</v>
      </c>
    </row>
    <row r="85" s="42" customFormat="true" ht="42" hidden="false" customHeight="true" outlineLevel="0" collapsed="false">
      <c r="A85" s="28" t="s">
        <v>423</v>
      </c>
      <c r="B85" s="28"/>
      <c r="C85" s="28" t="s">
        <v>424</v>
      </c>
      <c r="D85" s="29" t="s">
        <v>425</v>
      </c>
      <c r="E85" s="28" t="s">
        <v>124</v>
      </c>
      <c r="F85" s="30"/>
      <c r="G85" s="28" t="s">
        <v>39</v>
      </c>
      <c r="H85" s="28" t="s">
        <v>39</v>
      </c>
      <c r="I85" s="28" t="s">
        <v>436</v>
      </c>
      <c r="J85" s="28" t="n">
        <v>8477900000</v>
      </c>
      <c r="K85" s="28" t="n">
        <v>84779039</v>
      </c>
      <c r="L85" s="31" t="s">
        <v>437</v>
      </c>
      <c r="M85" s="30"/>
      <c r="N85" s="32" t="s">
        <v>428</v>
      </c>
      <c r="O85" s="32" t="s">
        <v>39</v>
      </c>
      <c r="P85" s="32" t="s">
        <v>39</v>
      </c>
      <c r="Q85" s="33" t="s">
        <v>429</v>
      </c>
      <c r="R85" s="32" t="s">
        <v>45</v>
      </c>
      <c r="S85" s="32" t="s">
        <v>46</v>
      </c>
      <c r="T85" s="34"/>
      <c r="U85" s="32"/>
      <c r="V85" s="35" t="n">
        <v>1</v>
      </c>
      <c r="W85" s="36" t="n">
        <v>300</v>
      </c>
      <c r="X85" s="37" t="n">
        <f aca="false">ROUND(W85/1.13*1.08/6.8067,4)</f>
        <v>42.124</v>
      </c>
      <c r="Y85" s="38" t="n">
        <f aca="false">ROUND(X85*V85,2)</f>
        <v>42.12</v>
      </c>
      <c r="Z85" s="35"/>
      <c r="AA85" s="35"/>
      <c r="AB85" s="39"/>
      <c r="AC85" s="28" t="n">
        <v>0.5</v>
      </c>
      <c r="AD85" s="35"/>
      <c r="AE85" s="28" t="s">
        <v>438</v>
      </c>
      <c r="AF85" s="28" t="s">
        <v>424</v>
      </c>
      <c r="AG85" s="40" t="s">
        <v>50</v>
      </c>
      <c r="AH85" s="41" t="n">
        <f aca="false">ROUND(W85/1.13*1.08,4)</f>
        <v>286.7257</v>
      </c>
    </row>
    <row r="86" s="42" customFormat="true" ht="42" hidden="false" customHeight="true" outlineLevel="0" collapsed="false">
      <c r="A86" s="28" t="s">
        <v>423</v>
      </c>
      <c r="B86" s="28"/>
      <c r="C86" s="28" t="s">
        <v>424</v>
      </c>
      <c r="D86" s="29" t="s">
        <v>425</v>
      </c>
      <c r="E86" s="28" t="s">
        <v>124</v>
      </c>
      <c r="F86" s="30"/>
      <c r="G86" s="28" t="s">
        <v>39</v>
      </c>
      <c r="H86" s="28" t="s">
        <v>39</v>
      </c>
      <c r="I86" s="28" t="s">
        <v>439</v>
      </c>
      <c r="J86" s="28" t="n">
        <v>8477900000</v>
      </c>
      <c r="K86" s="28" t="n">
        <v>84779039</v>
      </c>
      <c r="L86" s="31" t="s">
        <v>440</v>
      </c>
      <c r="M86" s="30"/>
      <c r="N86" s="32" t="s">
        <v>428</v>
      </c>
      <c r="O86" s="32" t="s">
        <v>39</v>
      </c>
      <c r="P86" s="32" t="s">
        <v>39</v>
      </c>
      <c r="Q86" s="33" t="s">
        <v>429</v>
      </c>
      <c r="R86" s="32" t="s">
        <v>45</v>
      </c>
      <c r="S86" s="32" t="s">
        <v>46</v>
      </c>
      <c r="T86" s="34"/>
      <c r="U86" s="32"/>
      <c r="V86" s="35" t="n">
        <v>1</v>
      </c>
      <c r="W86" s="36" t="n">
        <v>650</v>
      </c>
      <c r="X86" s="37" t="n">
        <f aca="false">ROUND(W86/1.13*1.08/6.8067,4)</f>
        <v>91.2687</v>
      </c>
      <c r="Y86" s="38" t="n">
        <f aca="false">ROUND(X86*V86,2)</f>
        <v>91.27</v>
      </c>
      <c r="Z86" s="35"/>
      <c r="AA86" s="35"/>
      <c r="AB86" s="39"/>
      <c r="AC86" s="28" t="n">
        <v>0.4</v>
      </c>
      <c r="AD86" s="35"/>
      <c r="AE86" s="28" t="s">
        <v>441</v>
      </c>
      <c r="AF86" s="28" t="s">
        <v>424</v>
      </c>
      <c r="AG86" s="40" t="s">
        <v>50</v>
      </c>
      <c r="AH86" s="41" t="n">
        <f aca="false">ROUND(W86/1.13*1.08,4)</f>
        <v>621.2389</v>
      </c>
    </row>
    <row r="87" s="42" customFormat="true" ht="42" hidden="false" customHeight="true" outlineLevel="0" collapsed="false">
      <c r="A87" s="28" t="s">
        <v>423</v>
      </c>
      <c r="B87" s="28"/>
      <c r="C87" s="28" t="s">
        <v>424</v>
      </c>
      <c r="D87" s="29" t="s">
        <v>425</v>
      </c>
      <c r="E87" s="28" t="s">
        <v>124</v>
      </c>
      <c r="F87" s="30"/>
      <c r="G87" s="28" t="s">
        <v>39</v>
      </c>
      <c r="H87" s="28" t="s">
        <v>39</v>
      </c>
      <c r="I87" s="28" t="s">
        <v>442</v>
      </c>
      <c r="J87" s="28" t="n">
        <v>8477900000</v>
      </c>
      <c r="K87" s="28" t="n">
        <v>84779039</v>
      </c>
      <c r="L87" s="31" t="s">
        <v>443</v>
      </c>
      <c r="M87" s="30"/>
      <c r="N87" s="32" t="s">
        <v>428</v>
      </c>
      <c r="O87" s="32" t="s">
        <v>39</v>
      </c>
      <c r="P87" s="32" t="s">
        <v>39</v>
      </c>
      <c r="Q87" s="33" t="s">
        <v>429</v>
      </c>
      <c r="R87" s="32" t="s">
        <v>45</v>
      </c>
      <c r="S87" s="32" t="s">
        <v>46</v>
      </c>
      <c r="T87" s="34"/>
      <c r="U87" s="32"/>
      <c r="V87" s="35" t="n">
        <v>1</v>
      </c>
      <c r="W87" s="36" t="n">
        <v>400</v>
      </c>
      <c r="X87" s="37" t="n">
        <f aca="false">ROUND(W87/1.13*1.08/6.8067,4)</f>
        <v>56.1654</v>
      </c>
      <c r="Y87" s="38" t="n">
        <f aca="false">ROUND(X87*V87,2)</f>
        <v>56.17</v>
      </c>
      <c r="Z87" s="35"/>
      <c r="AA87" s="35"/>
      <c r="AB87" s="39"/>
      <c r="AC87" s="28" t="n">
        <v>0.7</v>
      </c>
      <c r="AD87" s="35"/>
      <c r="AE87" s="28" t="s">
        <v>444</v>
      </c>
      <c r="AF87" s="28" t="s">
        <v>424</v>
      </c>
      <c r="AG87" s="40" t="s">
        <v>50</v>
      </c>
      <c r="AH87" s="41" t="n">
        <f aca="false">ROUND(W87/1.13*1.08,4)</f>
        <v>382.3009</v>
      </c>
    </row>
    <row r="88" s="42" customFormat="true" ht="42" hidden="false" customHeight="true" outlineLevel="0" collapsed="false">
      <c r="A88" s="28" t="s">
        <v>423</v>
      </c>
      <c r="B88" s="28"/>
      <c r="C88" s="28" t="s">
        <v>424</v>
      </c>
      <c r="D88" s="29" t="s">
        <v>425</v>
      </c>
      <c r="E88" s="28" t="s">
        <v>124</v>
      </c>
      <c r="F88" s="30"/>
      <c r="G88" s="28" t="s">
        <v>39</v>
      </c>
      <c r="H88" s="28" t="s">
        <v>39</v>
      </c>
      <c r="I88" s="28" t="s">
        <v>445</v>
      </c>
      <c r="J88" s="28" t="n">
        <v>8477900000</v>
      </c>
      <c r="K88" s="28" t="n">
        <v>84779039</v>
      </c>
      <c r="L88" s="31" t="s">
        <v>446</v>
      </c>
      <c r="M88" s="30"/>
      <c r="N88" s="32" t="s">
        <v>428</v>
      </c>
      <c r="O88" s="32" t="s">
        <v>39</v>
      </c>
      <c r="P88" s="32" t="s">
        <v>39</v>
      </c>
      <c r="Q88" s="33" t="s">
        <v>429</v>
      </c>
      <c r="R88" s="32" t="s">
        <v>45</v>
      </c>
      <c r="S88" s="32" t="s">
        <v>46</v>
      </c>
      <c r="T88" s="34"/>
      <c r="U88" s="32"/>
      <c r="V88" s="35" t="n">
        <v>1</v>
      </c>
      <c r="W88" s="36" t="n">
        <v>250</v>
      </c>
      <c r="X88" s="37" t="n">
        <f aca="false">ROUND(W88/1.13*1.08/6.8067,4)</f>
        <v>35.1034</v>
      </c>
      <c r="Y88" s="38" t="n">
        <f aca="false">ROUND(X88*V88,2)</f>
        <v>35.1</v>
      </c>
      <c r="Z88" s="35"/>
      <c r="AA88" s="35"/>
      <c r="AB88" s="39"/>
      <c r="AC88" s="28" t="n">
        <v>0.8</v>
      </c>
      <c r="AD88" s="35"/>
      <c r="AE88" s="28" t="s">
        <v>447</v>
      </c>
      <c r="AF88" s="28" t="s">
        <v>424</v>
      </c>
      <c r="AG88" s="40" t="s">
        <v>50</v>
      </c>
      <c r="AH88" s="41" t="n">
        <f aca="false">ROUND(W88/1.13*1.08,4)</f>
        <v>238.9381</v>
      </c>
    </row>
    <row r="89" s="42" customFormat="true" ht="42" hidden="false" customHeight="true" outlineLevel="0" collapsed="false">
      <c r="A89" s="28" t="s">
        <v>423</v>
      </c>
      <c r="B89" s="28"/>
      <c r="C89" s="28" t="s">
        <v>424</v>
      </c>
      <c r="D89" s="29" t="s">
        <v>425</v>
      </c>
      <c r="E89" s="28" t="s">
        <v>124</v>
      </c>
      <c r="F89" s="30"/>
      <c r="G89" s="28" t="s">
        <v>39</v>
      </c>
      <c r="H89" s="28" t="s">
        <v>39</v>
      </c>
      <c r="I89" s="28" t="s">
        <v>448</v>
      </c>
      <c r="J89" s="28" t="n">
        <v>8477900000</v>
      </c>
      <c r="K89" s="28" t="n">
        <v>84779039</v>
      </c>
      <c r="L89" s="31" t="s">
        <v>449</v>
      </c>
      <c r="M89" s="30"/>
      <c r="N89" s="32" t="s">
        <v>428</v>
      </c>
      <c r="O89" s="32" t="s">
        <v>39</v>
      </c>
      <c r="P89" s="32" t="s">
        <v>39</v>
      </c>
      <c r="Q89" s="33" t="s">
        <v>429</v>
      </c>
      <c r="R89" s="32" t="s">
        <v>45</v>
      </c>
      <c r="S89" s="32" t="s">
        <v>46</v>
      </c>
      <c r="T89" s="34"/>
      <c r="U89" s="32"/>
      <c r="V89" s="35" t="n">
        <v>1</v>
      </c>
      <c r="W89" s="36" t="n">
        <v>300</v>
      </c>
      <c r="X89" s="37" t="n">
        <f aca="false">ROUND(W89/1.13*1.08/6.8067,4)</f>
        <v>42.124</v>
      </c>
      <c r="Y89" s="38" t="n">
        <f aca="false">ROUND(X89*V89,2)</f>
        <v>42.12</v>
      </c>
      <c r="Z89" s="35"/>
      <c r="AA89" s="35"/>
      <c r="AB89" s="39"/>
      <c r="AC89" s="28" t="n">
        <v>0.5</v>
      </c>
      <c r="AD89" s="35"/>
      <c r="AE89" s="28" t="s">
        <v>450</v>
      </c>
      <c r="AF89" s="28" t="s">
        <v>424</v>
      </c>
      <c r="AG89" s="40" t="s">
        <v>50</v>
      </c>
      <c r="AH89" s="41" t="n">
        <f aca="false">ROUND(W89/1.13*1.08,4)</f>
        <v>286.7257</v>
      </c>
    </row>
    <row r="90" s="42" customFormat="true" ht="42" hidden="false" customHeight="true" outlineLevel="0" collapsed="false">
      <c r="A90" s="28" t="s">
        <v>423</v>
      </c>
      <c r="B90" s="28"/>
      <c r="C90" s="28" t="s">
        <v>424</v>
      </c>
      <c r="D90" s="29" t="s">
        <v>425</v>
      </c>
      <c r="E90" s="28" t="s">
        <v>124</v>
      </c>
      <c r="F90" s="30"/>
      <c r="G90" s="28" t="s">
        <v>39</v>
      </c>
      <c r="H90" s="28" t="s">
        <v>39</v>
      </c>
      <c r="I90" s="28" t="s">
        <v>451</v>
      </c>
      <c r="J90" s="28" t="n">
        <v>8477900000</v>
      </c>
      <c r="K90" s="28" t="n">
        <v>84779039</v>
      </c>
      <c r="L90" s="31" t="s">
        <v>452</v>
      </c>
      <c r="M90" s="30"/>
      <c r="N90" s="32" t="s">
        <v>428</v>
      </c>
      <c r="O90" s="32" t="s">
        <v>39</v>
      </c>
      <c r="P90" s="32" t="s">
        <v>39</v>
      </c>
      <c r="Q90" s="33" t="s">
        <v>429</v>
      </c>
      <c r="R90" s="32" t="s">
        <v>45</v>
      </c>
      <c r="S90" s="32" t="s">
        <v>46</v>
      </c>
      <c r="T90" s="34"/>
      <c r="U90" s="32"/>
      <c r="V90" s="35" t="n">
        <v>1</v>
      </c>
      <c r="W90" s="36" t="n">
        <v>300</v>
      </c>
      <c r="X90" s="37" t="n">
        <f aca="false">ROUND(W90/1.13*1.08/6.8067,4)</f>
        <v>42.124</v>
      </c>
      <c r="Y90" s="38" t="n">
        <f aca="false">ROUND(X90*V90,2)</f>
        <v>42.12</v>
      </c>
      <c r="Z90" s="35"/>
      <c r="AA90" s="35"/>
      <c r="AB90" s="39"/>
      <c r="AC90" s="28" t="n">
        <v>0.4</v>
      </c>
      <c r="AD90" s="35"/>
      <c r="AE90" s="28" t="s">
        <v>453</v>
      </c>
      <c r="AF90" s="28" t="s">
        <v>424</v>
      </c>
      <c r="AG90" s="40" t="s">
        <v>50</v>
      </c>
      <c r="AH90" s="37" t="n">
        <f aca="false">ROUND(W90/1.13*1.08,4)</f>
        <v>286.7257</v>
      </c>
    </row>
    <row r="91" customFormat="false" ht="36" hidden="false" customHeight="true" outlineLevel="0" collapsed="false">
      <c r="V91" s="1" t="n">
        <f aca="false">SUM(V2:V90)</f>
        <v>185</v>
      </c>
      <c r="Y91" s="5" t="n">
        <f aca="false">SUM(Y2:Y90)</f>
        <v>12904.84</v>
      </c>
      <c r="AA91" s="1" t="n">
        <f aca="false">SUM(AA2:AA90)</f>
        <v>13</v>
      </c>
      <c r="AB91" s="1" t="n">
        <f aca="false">SUM(AB2:AB90)</f>
        <v>6810</v>
      </c>
      <c r="AC91" s="2" t="n">
        <f aca="false">SUM(AC2:AC90)</f>
        <v>6757.33</v>
      </c>
    </row>
  </sheetData>
  <autoFilter ref="A1:AH91"/>
  <mergeCells count="32">
    <mergeCell ref="Z2:Z9"/>
    <mergeCell ref="AA2:AA9"/>
    <mergeCell ref="AB2:AB9"/>
    <mergeCell ref="AD2:AD9"/>
    <mergeCell ref="Z12:Z13"/>
    <mergeCell ref="AA12:AA13"/>
    <mergeCell ref="AB12:AB13"/>
    <mergeCell ref="AD12:AD13"/>
    <mergeCell ref="Z15:Z28"/>
    <mergeCell ref="AA15:AA28"/>
    <mergeCell ref="AB15:AB28"/>
    <mergeCell ref="AD15:AD28"/>
    <mergeCell ref="Z29:Z53"/>
    <mergeCell ref="AA29:AA53"/>
    <mergeCell ref="AB29:AB53"/>
    <mergeCell ref="AD29:AD53"/>
    <mergeCell ref="Z54:Z73"/>
    <mergeCell ref="AA54:AA73"/>
    <mergeCell ref="AB54:AB73"/>
    <mergeCell ref="AD54:AD73"/>
    <mergeCell ref="Z76:Z79"/>
    <mergeCell ref="AA76:AA79"/>
    <mergeCell ref="AB76:AB79"/>
    <mergeCell ref="AD76:AD79"/>
    <mergeCell ref="Z80:Z82"/>
    <mergeCell ref="AA80:AA82"/>
    <mergeCell ref="AB80:AB82"/>
    <mergeCell ref="AD80:AD82"/>
    <mergeCell ref="Z83:Z90"/>
    <mergeCell ref="AA83:AA90"/>
    <mergeCell ref="AB83:AB90"/>
    <mergeCell ref="AD83:AD90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978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2026-09-21T15:32:12Z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