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28.jpeg" ContentType="image/jpeg"/>
  <Override PartName="/xl/media/image1.png" ContentType="image/png"/>
  <Override PartName="/xl/media/image54.jpeg" ContentType="image/jpeg"/>
  <Override PartName="/xl/media/image2.jpeg" ContentType="image/jpeg"/>
  <Override PartName="/xl/media/image38.png" ContentType="image/png"/>
  <Override PartName="/xl/media/image8.png" ContentType="image/png"/>
  <Override PartName="/xl/media/image74.png" ContentType="image/png"/>
  <Override PartName="/xl/media/image3.png" ContentType="image/png"/>
  <Override PartName="/xl/media/image4.jpeg" ContentType="image/jpeg"/>
  <Override PartName="/xl/media/image56.jpeg" ContentType="image/jpeg"/>
  <Override PartName="/xl/media/image71.png" ContentType="image/png"/>
  <Override PartName="/xl/media/image5.png" ContentType="image/png"/>
  <Override PartName="/xl/media/image21.png" ContentType="image/png"/>
  <Override PartName="/xl/media/image6.jpeg" ContentType="image/jpeg"/>
  <Override PartName="/xl/media/image58.jpeg" ContentType="image/jpeg"/>
  <Override PartName="/xl/media/image73.png" ContentType="image/png"/>
  <Override PartName="/xl/media/image7.png" ContentType="image/png"/>
  <Override PartName="/xl/media/image9.jpeg" ContentType="image/jpeg"/>
  <Override PartName="/xl/media/image10.png" ContentType="image/png"/>
  <Override PartName="/xl/media/image29.jpeg" ContentType="image/jpeg"/>
  <Override PartName="/xl/media/image11.jpeg" ContentType="image/jpeg"/>
  <Override PartName="/xl/media/image12.png" ContentType="image/png"/>
  <Override PartName="/xl/media/image18.jpeg" ContentType="image/jpeg"/>
  <Override PartName="/xl/media/image86.png" ContentType="image/png"/>
  <Override PartName="/xl/media/image13.jpeg" ContentType="image/jpeg"/>
  <Override PartName="/xl/media/image19.png" ContentType="image/png"/>
  <Override PartName="/xl/media/image14.png" ContentType="image/png"/>
  <Override PartName="/xl/media/image15.jpeg" ContentType="image/jpeg"/>
  <Override PartName="/xl/media/image16.jpeg" ContentType="image/jpeg"/>
  <Override PartName="/xl/media/image17.png" ContentType="image/png"/>
  <Override PartName="/xl/media/image24.jpeg" ContentType="image/jpeg"/>
  <Override PartName="/xl/media/image20.jpeg" ContentType="image/jpeg"/>
  <Override PartName="/xl/media/image22.jpeg" ContentType="image/jpeg"/>
  <Override PartName="/xl/media/image23.png" ContentType="image/png"/>
  <Override PartName="/xl/media/image25.jpeg" ContentType="image/jpeg"/>
  <Override PartName="/xl/media/image26.jpeg" ContentType="image/jpeg"/>
  <Override PartName="/xl/media/image27.jpeg" ContentType="image/jpeg"/>
  <Override PartName="/xl/media/image47.png" ContentType="image/png"/>
  <Override PartName="/xl/media/image30.png" ContentType="image/png"/>
  <Override PartName="/xl/media/image41.jpeg" ContentType="image/jpeg"/>
  <Override PartName="/xl/media/image31.jpeg" ContentType="image/jpeg"/>
  <Override PartName="/xl/media/image42.png" ContentType="image/png"/>
  <Override PartName="/xl/media/image32.png" ContentType="image/png"/>
  <Override PartName="/xl/media/image33.jpeg" ContentType="image/jpeg"/>
  <Override PartName="/xl/media/image62.png" ContentType="image/png"/>
  <Override PartName="/xl/media/image34.png" ContentType="image/png"/>
  <Override PartName="/xl/media/image35.jpeg" ContentType="image/jpeg"/>
  <Override PartName="/xl/media/image36.png" ContentType="image/png"/>
  <Override PartName="/xl/media/image37.jpeg" ContentType="image/jpeg"/>
  <Override PartName="/xl/media/image39.jpeg" ContentType="image/jpeg"/>
  <Override PartName="/xl/media/image40.jpeg" ContentType="image/jpeg"/>
  <Override PartName="/xl/media/image43.jpeg" ContentType="image/jpeg"/>
  <Override PartName="/xl/media/image44.jpeg" ContentType="image/jpeg"/>
  <Override PartName="/xl/media/image45.png" ContentType="image/png"/>
  <Override PartName="/xl/media/image46.jpeg" ContentType="image/jpeg"/>
  <Override PartName="/xl/media/image48.png" ContentType="image/png"/>
  <Override PartName="/xl/media/image55.jpeg" ContentType="image/jpeg"/>
  <Override PartName="/xl/media/image49.jpeg" ContentType="image/jpeg"/>
  <Override PartName="/xl/media/image50.jpeg" ContentType="image/jpeg"/>
  <Override PartName="/xl/media/image51.jpeg" ContentType="image/jpeg"/>
  <Override PartName="/xl/media/image52.png" ContentType="image/png"/>
  <Override PartName="/xl/media/image53.jpeg" ContentType="image/jpeg"/>
  <Override PartName="/xl/media/image57.jpeg" ContentType="image/jpeg"/>
  <Override PartName="/xl/media/image59.jpeg" ContentType="image/jpeg"/>
  <Override PartName="/xl/media/image60.jpeg" ContentType="image/jpeg"/>
  <Override PartName="/xl/media/image61.jpeg" ContentType="image/jpeg"/>
  <Override PartName="/xl/media/image63.jpeg" ContentType="image/jpeg"/>
  <Override PartName="/xl/media/image64.jpeg" ContentType="image/jpeg"/>
  <Override PartName="/xl/media/image65.png" ContentType="image/png"/>
  <Override PartName="/xl/media/image66.jpeg" ContentType="image/jpeg"/>
  <Override PartName="/xl/media/image67.png" ContentType="image/png"/>
  <Override PartName="/xl/media/image68.jpeg" ContentType="image/jpeg"/>
  <Override PartName="/xl/media/image69.png" ContentType="image/png"/>
  <Override PartName="/xl/media/image70.jpeg" ContentType="image/jpeg"/>
  <Override PartName="/xl/media/image72.jpeg" ContentType="image/jpeg"/>
  <Override PartName="/xl/media/image75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79.png" ContentType="image/png"/>
  <Override PartName="/xl/media/image80.png" ContentType="image/png"/>
  <Override PartName="/xl/media/image81.png" ContentType="image/png"/>
  <Override PartName="/xl/media/image82.png" ContentType="image/png"/>
  <Override PartName="/xl/media/image83.png" ContentType="image/png"/>
  <Override PartName="/xl/media/image84.png" ContentType="image/png"/>
  <Override PartName="/xl/media/image85.png" ContentType="image/png"/>
  <Override PartName="/xl/media/image87.png" ContentType="image/png"/>
  <Override PartName="/xl/media/image88.png" ContentType="image/png"/>
  <Override PartName="/xl/media/image89.png" ContentType="image/png"/>
  <Override PartName="/xl/media/image90.png" ContentType="image/png"/>
  <Override PartName="/xl/media/image91.png" ContentType="image/png"/>
  <Override PartName="/xl/media/image92.png" ContentType="image/png"/>
  <Override PartName="/xl/media/image93.png" ContentType="image/png"/>
  <Override PartName="/xl/media/image94.png" ContentType="image/png"/>
  <Override PartName="/xl/media/image95.png" ContentType="image/png"/>
  <Override PartName="/xl/media/image96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802" sheetId="1" state="visible" r:id="rId2"/>
  </sheets>
  <definedNames>
    <definedName function="false" hidden="true" localSheetId="0" name="_xlnm._FilterDatabase" vbProcedure="false">M20260802!$A$1:$AI$51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<sst xmlns="http://schemas.openxmlformats.org/spreadsheetml/2006/main" count="939" uniqueCount="378">
  <si>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</si>
  <si>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</si>
  <si>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</si>
  <si>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</si>
  <si>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</si>
  <si>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</si>
  <si>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</si>
  <si>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</si>
  <si>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</si>
  <si>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</si>
  <si>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</si>
  <si>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</si>
  <si>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</si>
  <si>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</si>
  <si>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</si>
  <si>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</si>
  <si>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</si>
  <si>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</si>
  <si>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</si>
  <si>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</si>
  <si>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Số lượng thực tế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</si>
  <si>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</si>
  <si>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</si>
  <si>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</si>
  <si>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</si>
  <si>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</si>
  <si>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</si>
  <si>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</si>
  <si>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</si>
  <si>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</si>
  <si>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</si>
  <si>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</si>
  <si>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COLOR CARD NEEDLE FIXING FIXTURE</t>
  </si>
  <si>
    <t xml:space="preserve">Đồ gá đóng ghim túi bóng đựng thẻ màu - Sắt + Nhựa phíp</t>
  </si>
  <si>
    <t xml:space="preserve">ASSEMBLY</t>
  </si>
  <si>
    <t xml:space="preserve">彩卡订针治具</t>
  </si>
  <si>
    <t xml:space="preserve">TECHSEN ELECTRONICS(SHENZHEN)CO.,LTD</t>
  </si>
  <si>
    <t xml:space="preserve">FSC-10</t>
  </si>
  <si>
    <t xml:space="preserve">/</t>
  </si>
  <si>
    <t xml:space="preserve">FSC-10F04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</si>
  <si>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|FSC-10</t>
    </r>
    <r>
      <rPr>
        <sz val="10"/>
        <color rgb="FF000000"/>
        <rFont val="宋体"/>
        <family val="0"/>
        <charset val="134"/>
      </rPr>
      <t xml:space="preserve">型</t>
    </r>
  </si>
  <si>
    <r>
      <rPr>
        <sz val="10"/>
        <color rgb="FF000000"/>
        <rFont val="宋体"/>
        <family val="0"/>
        <charset val="134"/>
      </rPr>
      <t xml:space="preserve">铁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电木板</t>
    </r>
  </si>
  <si>
    <t xml:space="preserve">BAKELITE+IRON</t>
  </si>
  <si>
    <t xml:space="preserve">CHINA</t>
  </si>
  <si>
    <t xml:space="preserve">NEW</t>
  </si>
  <si>
    <t xml:space="preserve">A10</t>
  </si>
  <si>
    <t xml:space="preserve">52X36X33</t>
  </si>
  <si>
    <t xml:space="preserve">29X18X19</t>
  </si>
  <si>
    <t xml:space="preserve">NO</t>
  </si>
  <si>
    <t xml:space="preserve">COLOR CARD POSITIONING FIXTURE</t>
  </si>
  <si>
    <t xml:space="preserve">Đồ gá cố định, định vị thẻ màu - giữ cố định thẻ màu ở vị trí xác định - Nhựa phíp</t>
  </si>
  <si>
    <t xml:space="preserve">彩卡定位治具</t>
  </si>
  <si>
    <t xml:space="preserve">FSC-10F05</t>
  </si>
  <si>
    <t xml:space="preserve">电木板</t>
  </si>
  <si>
    <t xml:space="preserve">BAKELITE</t>
  </si>
  <si>
    <t xml:space="preserve">18X14X1</t>
  </si>
  <si>
    <t xml:space="preserve">COLOR PRESS CARD FOLDING FIXTURE</t>
  </si>
  <si>
    <t xml:space="preserve">Đồ gá ép tạo nếp gấp thẻ màu - tạo đường gấp/nếp trên thẻ màu - Thép</t>
  </si>
  <si>
    <t xml:space="preserve">压彩卡折位治具</t>
  </si>
  <si>
    <t xml:space="preserve">FSC-10F06</t>
  </si>
  <si>
    <t xml:space="preserve">赛钢</t>
  </si>
  <si>
    <t xml:space="preserve">STEEL</t>
  </si>
  <si>
    <t xml:space="preserve">15X6X2</t>
  </si>
  <si>
    <t xml:space="preserve">HOT BEER IRON PILLAR</t>
  </si>
  <si>
    <t xml:space="preserve">Trụ sắt ép nhiệt - dùng để ép nhiệt cố định trụ kim loại vào chi tiết nhựa - Sắt</t>
  </si>
  <si>
    <t xml:space="preserve">热啤铁柱</t>
  </si>
  <si>
    <t xml:space="preserve">MONOPOLY2016</t>
  </si>
  <si>
    <t xml:space="preserve">MONOPOLY2016F01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</si>
  <si>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工业用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锻轧</t>
    </r>
  </si>
  <si>
    <t xml:space="preserve">铁</t>
  </si>
  <si>
    <t xml:space="preserve">1X80</t>
  </si>
  <si>
    <t xml:space="preserve">POSITIONING FIXTURE</t>
  </si>
  <si>
    <t xml:space="preserve">Đồ gá định vị - cố định chi tiết ở vị trí chính xác đồ gá trên máy dập khí nến- Sắt</t>
  </si>
  <si>
    <t xml:space="preserve">定位治具</t>
  </si>
  <si>
    <t xml:space="preserve">CUBE-ST2</t>
  </si>
  <si>
    <t xml:space="preserve">CUBE-ST2F01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</si>
  <si>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|CUBE-ST2</t>
    </r>
    <r>
      <rPr>
        <sz val="10"/>
        <color rgb="FF000000"/>
        <rFont val="宋体"/>
        <family val="0"/>
        <charset val="134"/>
      </rPr>
      <t xml:space="preserve">型</t>
    </r>
  </si>
  <si>
    <t xml:space="preserve">IRON</t>
  </si>
  <si>
    <t xml:space="preserve">2X1.5X1.5</t>
  </si>
  <si>
    <t xml:space="preserve">POWER BOX</t>
  </si>
  <si>
    <t xml:space="preserve">Hộp nguồn - cấp nguồn ổn định cho thiết bị kiểm tra - Sắt + Linh kiện điện tử – DC15V	30W
</t>
  </si>
  <si>
    <t xml:space="preserve">TEST USE</t>
  </si>
  <si>
    <t xml:space="preserve">电源盒</t>
  </si>
  <si>
    <t xml:space="preserve">CUBE-ST2F02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</si>
  <si>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电子设备通用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交流稳压电源</t>
    </r>
    <r>
      <rPr>
        <sz val="10"/>
        <color rgb="FF000000"/>
        <rFont val="Arial"/>
        <family val="0"/>
        <charset val="134"/>
      </rPr>
      <t xml:space="preserve">|30W|±1%~±5%|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|CUBE-ST2</t>
    </r>
    <r>
      <rPr>
        <sz val="10"/>
        <color rgb="FF000000"/>
        <rFont val="宋体"/>
        <family val="0"/>
        <charset val="134"/>
      </rPr>
      <t xml:space="preserve">型</t>
    </r>
  </si>
  <si>
    <r>
      <rPr>
        <sz val="10"/>
        <color rgb="FF000000"/>
        <rFont val="宋体"/>
        <family val="0"/>
        <charset val="134"/>
      </rPr>
      <t xml:space="preserve">铁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电子元件</t>
    </r>
  </si>
  <si>
    <t xml:space="preserve">IRON+ELECTRONIC</t>
  </si>
  <si>
    <t xml:space="preserve">DC15V</t>
  </si>
  <si>
    <t xml:space="preserve">30W</t>
  </si>
  <si>
    <t xml:space="preserve">20X12X7.5</t>
  </si>
  <si>
    <t xml:space="preserve">CONVERSION BOX</t>
  </si>
  <si>
    <t xml:space="preserve">Hộp chuyển đổi tín hiệu (KTN-MINI) - Kết nối sản phẩm với thiết bị kiểm tra - Nhựa + Linh kiện điện tử DC12V	10W
</t>
  </si>
  <si>
    <t xml:space="preserve">转换盒</t>
  </si>
  <si>
    <t xml:space="preserve">KTN-MINI</t>
  </si>
  <si>
    <t xml:space="preserve">KTN-MINIF01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</si>
  <si>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信号通道切换测试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未带记录装置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KTN-MINI型</t>
    </r>
  </si>
  <si>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电子元件</t>
    </r>
  </si>
  <si>
    <t xml:space="preserve">PLC+ELECTRONIC</t>
  </si>
  <si>
    <t xml:space="preserve">DC12V</t>
  </si>
  <si>
    <t xml:space="preserve">10W</t>
  </si>
  <si>
    <t xml:space="preserve">20X17X8</t>
  </si>
  <si>
    <t xml:space="preserve">Hộp chuyển đổi tín hiệu (VE-500) – Kết nối sản phẩm với thiết bị kiểm tra - Sắt + Linh kiện điện tử DC9V	10W
</t>
  </si>
  <si>
    <t xml:space="preserve">VE-500</t>
  </si>
  <si>
    <t xml:space="preserve">VE-500F01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</si>
  <si>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信号通道切换测试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未带记录装置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VE-500型</t>
    </r>
  </si>
  <si>
    <t xml:space="preserve">DC9V</t>
  </si>
  <si>
    <t xml:space="preserve">18.5X16X9</t>
  </si>
  <si>
    <t xml:space="preserve">PCBA COPYING IC PROGRAM JIG</t>
  </si>
  <si>
    <t xml:space="preserve">Giá kiểm tra nạp chương trình IC – hỗ trợ nạp chương trình cho IC trên PCBA - Linh kiện điện tử 9v 1.5W</t>
  </si>
  <si>
    <t xml:space="preserve">PCBA抄IC程式测试架</t>
  </si>
  <si>
    <t xml:space="preserve">DB-90</t>
  </si>
  <si>
    <t xml:space="preserve">DB-90F01</t>
  </si>
  <si>
    <r>
      <rPr>
        <sz val="10"/>
        <color rgb="FF000000"/>
        <rFont val="Arial"/>
        <family val="0"/>
        <charset val="134"/>
      </rPr>
      <t xml:space="preserve">0|1|PCBA</t>
    </r>
    <r>
      <rPr>
        <sz val="10"/>
        <color rgb="FF000000"/>
        <rFont val="宋体"/>
        <family val="0"/>
        <charset val="134"/>
      </rPr>
      <t xml:space="preserve">测试架用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检测</t>
    </r>
    <r>
      <rPr>
        <sz val="10"/>
        <color rgb="FF000000"/>
        <rFont val="Arial"/>
        <family val="0"/>
        <charset val="134"/>
      </rPr>
      <t xml:space="preserve">PCBA</t>
    </r>
    <r>
      <rPr>
        <sz val="10"/>
        <color rgb="FF000000"/>
        <rFont val="宋体"/>
        <family val="0"/>
        <charset val="134"/>
      </rPr>
      <t xml:space="preserve">的质量和性能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未带记录装置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|DB-90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</si>
  <si>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电子元件</t>
  </si>
  <si>
    <t xml:space="preserve">ELECTRONIC</t>
  </si>
  <si>
    <t xml:space="preserve">200200X150</t>
  </si>
  <si>
    <t xml:space="preserve">BUTTON</t>
  </si>
  <si>
    <t xml:space="preserve">Nút bấm - dùng để tạo tín hiệu đóng/ngắt cho mạch - Nhựa + Sắt</t>
  </si>
  <si>
    <t xml:space="preserve">FOR REPAIR</t>
  </si>
  <si>
    <t xml:space="preserve">按钮</t>
  </si>
  <si>
    <t xml:space="preserve">CHINA AOMENG ELECTRIC GROUP CO.,LTD</t>
  </si>
  <si>
    <t xml:space="preserve">LA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</si>
  <si>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测试用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未装有</t>
    </r>
    <r>
      <rPr>
        <sz val="10"/>
        <color rgb="FF000000"/>
        <rFont val="Arial"/>
        <family val="0"/>
        <charset val="134"/>
      </rPr>
      <t xml:space="preserve">8535</t>
    </r>
    <r>
      <rPr>
        <sz val="10"/>
        <color rgb="FF000000"/>
        <rFont val="宋体"/>
        <family val="0"/>
        <charset val="134"/>
      </rPr>
      <t xml:space="preserve">或</t>
    </r>
    <r>
      <rPr>
        <sz val="10"/>
        <color rgb="FF000000"/>
        <rFont val="Arial"/>
        <family val="0"/>
        <charset val="134"/>
      </rPr>
      <t xml:space="preserve">8536</t>
    </r>
    <r>
      <rPr>
        <sz val="10"/>
        <color rgb="FF000000"/>
        <rFont val="宋体"/>
        <family val="0"/>
        <charset val="134"/>
      </rPr>
      <t xml:space="preserve">所列装置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|LA</t>
    </r>
    <r>
      <rPr>
        <sz val="10"/>
        <color rgb="FF000000"/>
        <rFont val="宋体"/>
        <family val="0"/>
        <charset val="134"/>
      </rPr>
      <t xml:space="preserve">型</t>
    </r>
  </si>
  <si>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铁</t>
    </r>
  </si>
  <si>
    <t xml:space="preserve">PLC+IRON</t>
  </si>
  <si>
    <t xml:space="preserve">4X2X2</t>
  </si>
  <si>
    <t xml:space="preserve">INSTALL THE LCD BOARD FIXTURE</t>
  </si>
  <si>
    <t xml:space="preserve">Đồ gá lắp và vặn vít bảng LCD - cố định bo mạch LCD và vặn ốc - Nhựa phíp</t>
  </si>
  <si>
    <t xml:space="preserve">PRODUCTION ASSEMBLE</t>
  </si>
  <si>
    <t xml:space="preserve">裝打LCD板治具</t>
  </si>
  <si>
    <t xml:space="preserve">MONOPOLY UR</t>
  </si>
  <si>
    <t xml:space="preserve">MONOUR-F01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</si>
  <si>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|MONOPOLY UR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</si>
  <si>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</t>
  </si>
  <si>
    <t xml:space="preserve">A5</t>
  </si>
  <si>
    <t xml:space="preserve">58x40x33</t>
  </si>
  <si>
    <t xml:space="preserve">20x17x1</t>
  </si>
  <si>
    <t xml:space="preserve">BEER NUT FIXTURE</t>
  </si>
  <si>
    <t xml:space="preserve">Đồ gá ép đai ốc - ép đai ốc vào chi tiết nhựa - Nhựa phíp</t>
  </si>
  <si>
    <t xml:space="preserve">啤螺母治具</t>
  </si>
  <si>
    <t xml:space="preserve">MONOUR-F03</t>
  </si>
  <si>
    <t xml:space="preserve">15x12x1.5</t>
  </si>
  <si>
    <t xml:space="preserve">BATTERY CELLFIXTURE</t>
  </si>
  <si>
    <t xml:space="preserve">Đồ gá ép tấm pin - ép tấm tiếp xúc pin vào sản phẩm - Sắt</t>
  </si>
  <si>
    <t xml:space="preserve">啤电池片治具</t>
  </si>
  <si>
    <t xml:space="preserve">MONOUR-F04</t>
  </si>
  <si>
    <t xml:space="preserve">16x8x13</t>
  </si>
  <si>
    <t xml:space="preserve">INSTALL THE REAR FRAME RUBBER PARTS AND SPEAKER COVERS, SOLDER THE BATTERY WIRES, AND ASSEMBLE THE PCB BOARDS</t>
  </si>
  <si>
    <t xml:space="preserve">Đồ gá hàn dây pin - hàn dây pin, lắp các chi tiết và bo mạch - Nhựa phíp</t>
  </si>
  <si>
    <t xml:space="preserve">焊电池线治具</t>
  </si>
  <si>
    <t xml:space="preserve">MONOUR-F06</t>
  </si>
  <si>
    <t xml:space="preserve">24.5x14.5x2</t>
  </si>
  <si>
    <t xml:space="preserve">SCREWDRIVER FIXTURE FOR THE MAIN UNIT</t>
  </si>
  <si>
    <t xml:space="preserve">Đồ gá vặn ốc thân máy chính - cố định và vặn ốc thân máy - Nhựa phíp</t>
  </si>
  <si>
    <t xml:space="preserve">主机打螺丝治具</t>
  </si>
  <si>
    <t xml:space="preserve">MONOUR-F09</t>
  </si>
  <si>
    <t xml:space="preserve">24.5x14.5x1</t>
  </si>
  <si>
    <t xml:space="preserve">TIGHTEN THE BATTERY DOOR SCREWS AND TIGHTEN THE DATE FIXTURE</t>
  </si>
  <si>
    <t xml:space="preserve">Đồ gá vặn ốc cửa pin và in ngày tháng lên sản phẩm - vặn ốc cửa pin và in ngày sản xuất - Nhựa phíp</t>
  </si>
  <si>
    <t xml:space="preserve">打电池门螺丝、打日期治具</t>
  </si>
  <si>
    <t xml:space="preserve">MONOUR-F10</t>
  </si>
  <si>
    <t xml:space="preserve">14.5x12x1</t>
  </si>
  <si>
    <t xml:space="preserve">WELDING HORN WIRE FIXTURE</t>
  </si>
  <si>
    <t xml:space="preserve">Đồ gá hàn dây loa - cố định và hàn dây loa - Nhựa phíp</t>
  </si>
  <si>
    <t xml:space="preserve">焊喇叭线治具</t>
  </si>
  <si>
    <t xml:space="preserve">MONOUR-F05</t>
  </si>
  <si>
    <t xml:space="preserve">24x8x3</t>
  </si>
  <si>
    <t xml:space="preserve">A SET OF RULES AND REGULATIONS</t>
  </si>
  <si>
    <t xml:space="preserve">Đồ gá  kiểm tra kích thước lỗ/trục- Nhựa phíp</t>
  </si>
  <si>
    <t xml:space="preserve">通止规治具</t>
  </si>
  <si>
    <t xml:space="preserve">MONOUR-F011</t>
  </si>
  <si>
    <t xml:space="preserve">15x13x3</t>
  </si>
  <si>
    <t xml:space="preserve">BATTERY DOOR SCREW THRUST TEST FIXTURE</t>
  </si>
  <si>
    <t xml:space="preserve">Đồ gá kiểm tra lực đẩy ốc cửa pin - đo/kiểm tra lực đẩy của ốc cửa pin - Nhựa phíp</t>
  </si>
  <si>
    <t xml:space="preserve">电池门螺丝推力测试治具</t>
  </si>
  <si>
    <t xml:space="preserve">MONOUR-F12</t>
  </si>
  <si>
    <t xml:space="preserve">22x9x10</t>
  </si>
  <si>
    <t xml:space="preserve">MAINFRAME JIG TEST STAND FIXTURE</t>
  </si>
  <si>
    <t xml:space="preserve">Giá kiểm tra JIG thân máy - cố định và kiểm tra âm thanh, dòng điện của sản phẩm- Nhựa phíp</t>
  </si>
  <si>
    <t xml:space="preserve">主机JIG试架治具</t>
  </si>
  <si>
    <t xml:space="preserve">MONOUR-F</t>
  </si>
  <si>
    <t xml:space="preserve">A6,A7</t>
  </si>
  <si>
    <t xml:space="preserve">56x38x22</t>
  </si>
  <si>
    <t xml:space="preserve">25x20x21</t>
  </si>
  <si>
    <t xml:space="preserve">PCB JIG FIXTURE</t>
  </si>
  <si>
    <t xml:space="preserve">Đồ gá JIG PCB - cố định PCB để xử lý - Nhựa phíp</t>
  </si>
  <si>
    <t xml:space="preserve">PCB JIG治具</t>
  </si>
  <si>
    <t xml:space="preserve">MONOUR-J01</t>
  </si>
  <si>
    <t xml:space="preserve">A8</t>
  </si>
  <si>
    <t xml:space="preserve">35x28x26</t>
  </si>
  <si>
    <t xml:space="preserve">GAME CARD FIXTURE</t>
  </si>
  <si>
    <t xml:space="preserve">Thẻ trò chơi để kiểm tra sản phẩm - thẻ trò chơi (game card) - Nhựa</t>
  </si>
  <si>
    <t xml:space="preserve">游戏卡治具</t>
  </si>
  <si>
    <t xml:space="preserve">MONOPOLY</t>
  </si>
  <si>
    <t xml:space="preserve">765E89780000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</si>
  <si>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|MONOPOLY</t>
    </r>
    <r>
      <rPr>
        <sz val="10"/>
        <color rgb="FF000000"/>
        <rFont val="宋体"/>
        <family val="0"/>
        <charset val="134"/>
      </rPr>
      <t xml:space="preserve">型</t>
    </r>
  </si>
  <si>
    <t xml:space="preserve">PLC</t>
  </si>
  <si>
    <t xml:space="preserve">A9</t>
  </si>
  <si>
    <t xml:space="preserve">40x19x32</t>
  </si>
  <si>
    <t xml:space="preserve">9x55.5x0.4</t>
  </si>
  <si>
    <t xml:space="preserve">DEVIATION JAMMING FIXTURE</t>
  </si>
  <si>
    <t xml:space="preserve">Đồ gá kiểm tra độ lệch - kiểm tra lệch kích thước (+1mm) - Nhựa</t>
  </si>
  <si>
    <t xml:space="preserve">偏差卡治具</t>
  </si>
  <si>
    <r>
      <rPr>
        <sz val="10"/>
        <rFont val="宋体"/>
        <family val="0"/>
        <charset val="134"/>
      </rPr>
      <t xml:space="preserve">765B66770000(正</t>
    </r>
    <r>
      <rPr>
        <sz val="10"/>
        <rFont val="Arial"/>
        <family val="0"/>
        <charset val="134"/>
      </rPr>
      <t xml:space="preserve">1mm)</t>
    </r>
  </si>
  <si>
    <t xml:space="preserve">A11</t>
  </si>
  <si>
    <t xml:space="preserve">32x24x23</t>
  </si>
  <si>
    <t xml:space="preserve">Đồ gá kiểm tra độ lệch - kiểm tra lệch kích thước (-1mm) - Nhựa</t>
  </si>
  <si>
    <r>
      <rPr>
        <sz val="10"/>
        <rFont val="宋体"/>
        <family val="0"/>
        <charset val="134"/>
      </rPr>
      <t xml:space="preserve">765B66770000(负</t>
    </r>
    <r>
      <rPr>
        <sz val="10"/>
        <rFont val="Arial"/>
        <family val="0"/>
        <charset val="134"/>
      </rPr>
      <t xml:space="preserve">1mm)</t>
    </r>
  </si>
  <si>
    <t xml:space="preserve">Đồ gá thẻ trò chơi – dùng để kiểm tra kích thước thẻ trò chơi - Nhựa</t>
  </si>
  <si>
    <t xml:space="preserve">765B66770000</t>
  </si>
  <si>
    <t xml:space="preserve">ASSEMBLE THE RUBBER FIXTURE</t>
  </si>
  <si>
    <t xml:space="preserve">Đồ gá cố định nút cao su khi lắp ráp sản phẩm - Nhựa phíp</t>
  </si>
  <si>
    <t xml:space="preserve">组装胶件治具</t>
  </si>
  <si>
    <t xml:space="preserve">TILO</t>
  </si>
  <si>
    <t xml:space="preserve">TILO 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</si>
  <si>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|TILO</t>
    </r>
    <r>
      <rPr>
        <sz val="10"/>
        <color rgb="FF000000"/>
        <rFont val="宋体"/>
        <family val="0"/>
        <charset val="134"/>
      </rPr>
      <t xml:space="preserve">型</t>
    </r>
  </si>
  <si>
    <t xml:space="preserve">A12</t>
  </si>
  <si>
    <t xml:space="preserve">40x27x36</t>
  </si>
  <si>
    <t xml:space="preserve">10x7x2</t>
  </si>
  <si>
    <t xml:space="preserve">THE RUBBER LOADING PARTS ARE PLACED INTO THE RUBBER BAG FIXTURE</t>
  </si>
  <si>
    <t xml:space="preserve">Đồ gá hỗ trợ cho chi tiết nhựa vào túi - định vị và đưa chi tiết nhựa vào túi - Nhựa phíp</t>
  </si>
  <si>
    <t xml:space="preserve">装胶件入胶袋治具</t>
  </si>
  <si>
    <t xml:space="preserve">TILO F04</t>
  </si>
  <si>
    <t xml:space="preserve">18x26x17</t>
  </si>
  <si>
    <t xml:space="preserve">THE BASE IS EQUIPPED WITH A DATE FIXTURE</t>
  </si>
  <si>
    <t xml:space="preserve">Đồ gá cố định sản phẩm trong công đoạn in ngày lên đế sản phẩm - in ngày sản xuất lên đế sản phẩm - Nhựa phíp</t>
  </si>
  <si>
    <t xml:space="preserve">底座打日期治具</t>
  </si>
  <si>
    <t xml:space="preserve">TILO F05</t>
  </si>
  <si>
    <t xml:space="preserve">22x14x5</t>
  </si>
  <si>
    <t xml:space="preserve">GENERAL RULES AND FIXTURES</t>
  </si>
  <si>
    <t xml:space="preserve">通规治具</t>
  </si>
  <si>
    <t xml:space="preserve">TILO F02</t>
  </si>
  <si>
    <t xml:space="preserve">30x25x26</t>
  </si>
  <si>
    <t xml:space="preserve">TILO F07</t>
  </si>
  <si>
    <t xml:space="preserve">15x55x23</t>
  </si>
  <si>
    <t xml:space="preserve">ULTRASONIC MACHINE</t>
  </si>
  <si>
    <t xml:space="preserve">Máy hàn siêu âm nhựa (BNS-1542) - ghép nối các chi tiết nhựa bằng siêu âm - Sắt - 220V	4200W
</t>
  </si>
  <si>
    <t xml:space="preserve">超声波塑焊机</t>
  </si>
  <si>
    <t xml:space="preserve">SHENZHEN BINE SHUN ULTRASONIC EQUIPMENT CO., LTD</t>
  </si>
  <si>
    <t xml:space="preserve">BNS-1542</t>
  </si>
  <si>
    <t xml:space="preserve">BNS20260727501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</si>
  <si>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将热塑性塑料对接粘接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超声波压制成型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必能顺牌</t>
    </r>
    <r>
      <rPr>
        <sz val="10"/>
        <color rgb="FF000000"/>
        <rFont val="Arial"/>
        <family val="0"/>
        <charset val="134"/>
      </rPr>
      <t xml:space="preserve">|BNS-1542</t>
    </r>
    <r>
      <rPr>
        <sz val="10"/>
        <color rgb="FF000000"/>
        <rFont val="宋体"/>
        <family val="0"/>
        <charset val="134"/>
      </rPr>
      <t xml:space="preserve">型</t>
    </r>
  </si>
  <si>
    <t xml:space="preserve">220V</t>
  </si>
  <si>
    <t xml:space="preserve">4200W</t>
  </si>
  <si>
    <t xml:space="preserve">2026.7</t>
  </si>
  <si>
    <t xml:space="preserve">A1</t>
  </si>
  <si>
    <t xml:space="preserve">100*100*240</t>
  </si>
  <si>
    <t xml:space="preserve">80*850x225</t>
  </si>
  <si>
    <t xml:space="preserve">ULTRASONIC MOLD</t>
  </si>
  <si>
    <t xml:space="preserve">Khuôn hàn siêu âm (TILO) - khuôn dùng để hàn siêu âm chi tiết nhựa - Nhôm</t>
  </si>
  <si>
    <t xml:space="preserve">超声波模具</t>
  </si>
  <si>
    <t xml:space="preserve">G5176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</si>
  <si>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熔接塑胶件用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必能顺牌</t>
    </r>
    <r>
      <rPr>
        <sz val="10"/>
        <color rgb="FF000000"/>
        <rFont val="Arial"/>
        <family val="0"/>
        <charset val="134"/>
      </rPr>
      <t xml:space="preserve">|TILO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铝合金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通过震动发热让塑胶件熔接</t>
    </r>
  </si>
  <si>
    <t xml:space="preserve">铝</t>
  </si>
  <si>
    <t xml:space="preserve">AL</t>
  </si>
  <si>
    <t xml:space="preserve">17*15x21</t>
  </si>
  <si>
    <t xml:space="preserve">HEAVY-DUTY NEEDLE SUPPORT</t>
  </si>
  <si>
    <t xml:space="preserve">Kim dẫn hướng đinh nhựa - bộ phận máy đóng đinh nhựa - Thép</t>
  </si>
  <si>
    <t xml:space="preserve">胶钉机零件</t>
  </si>
  <si>
    <t xml:space="preserve">AVERY (GUANGZHOU) PACKAGING SYSTEM PRODUCTS CO., LTD</t>
  </si>
  <si>
    <t xml:space="preserve">11609-0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</si>
  <si>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|11609-0</t>
    </r>
    <r>
      <rPr>
        <sz val="10"/>
        <color rgb="FF000000"/>
        <rFont val="宋体"/>
        <family val="0"/>
        <charset val="134"/>
      </rPr>
      <t xml:space="preserve">型</t>
    </r>
  </si>
  <si>
    <t xml:space="preserve">钢</t>
  </si>
  <si>
    <t xml:space="preserve">10x0.39</t>
  </si>
  <si>
    <t xml:space="preserve">CONICAL NEEDLE SUPPORT</t>
  </si>
  <si>
    <t xml:space="preserve">11619-0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</si>
  <si>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|11619-0</t>
    </r>
    <r>
      <rPr>
        <sz val="10"/>
        <color rgb="FF000000"/>
        <rFont val="宋体"/>
        <family val="0"/>
        <charset val="134"/>
      </rPr>
      <t xml:space="preserve">型</t>
    </r>
  </si>
  <si>
    <t xml:space="preserve">RIGHT BLADE</t>
  </si>
  <si>
    <t xml:space="preserve">Lưỡi dao phải - bộ phận máy đóng đinh nhựa - Thép</t>
  </si>
  <si>
    <t xml:space="preserve">3-09-0023-01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</si>
  <si>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|3-09-0023-01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</si>
  <si>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0.24x0.69x0.5</t>
  </si>
  <si>
    <t xml:space="preserve">LEFT BLADE</t>
  </si>
  <si>
    <t xml:space="preserve">Lưỡi dao trái - bộ phận máy đóng đinh nhựa - Thép</t>
  </si>
  <si>
    <t xml:space="preserve">3-09-0023-02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</si>
  <si>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|3-09-0023-02</t>
    </r>
    <r>
      <rPr>
        <sz val="10"/>
        <color rgb="FF000000"/>
        <rFont val="宋体"/>
        <family val="0"/>
        <charset val="134"/>
      </rPr>
      <t xml:space="preserve">型</t>
    </r>
  </si>
  <si>
    <t xml:space="preserve">EJECTOR PIN</t>
  </si>
  <si>
    <t xml:space="preserve">Chốt đẩy - bộ phận máy đóng đinh nhựa - Thép</t>
  </si>
  <si>
    <t xml:space="preserve">3-09-0056-01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</si>
  <si>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|3-09-0056-01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</si>
  <si>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15x0.13</t>
  </si>
  <si>
    <t xml:space="preserve">PRECISION ELECTRONIC TEMPERATURE REGULATING WELDING TABLE</t>
  </si>
  <si>
    <t xml:space="preserve">Trạm hàn điều chỉnh nhiệt điện tử (HAKD936) – dùng để hàn linh kiện điện tử với nhiệt độ điều chỉnh - Sắt + Linh kiện điện tử</t>
  </si>
  <si>
    <t xml:space="preserve">TOOLING</t>
  </si>
  <si>
    <t xml:space="preserve">精密电子调温焊台</t>
  </si>
  <si>
    <t xml:space="preserve">GREAT WALL ELECTRONIC TECHNOLOGY CO., LTD</t>
  </si>
  <si>
    <t xml:space="preserve">HAKD936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</si>
  <si>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发热芯电能转化为热能传导给金属烙铁头完成焊接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非印刷电路组件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焊接过程中未使用钎料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|HAKD936</t>
    </r>
    <r>
      <rPr>
        <sz val="10"/>
        <color rgb="FF000000"/>
        <rFont val="宋体"/>
        <family val="0"/>
        <charset val="134"/>
      </rPr>
      <t xml:space="preserve">型</t>
    </r>
  </si>
  <si>
    <r>
      <rPr>
        <sz val="10"/>
        <color rgb="FF000000"/>
        <rFont val="宋体"/>
        <family val="0"/>
        <charset val="134"/>
      </rPr>
      <t xml:space="preserve">电子元件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铁</t>
    </r>
  </si>
  <si>
    <t xml:space="preserve">60W</t>
  </si>
  <si>
    <t xml:space="preserve">A2/A3</t>
  </si>
  <si>
    <t xml:space="preserve">60X50X25</t>
  </si>
  <si>
    <t xml:space="preserve">23X22X11.5</t>
  </si>
  <si>
    <t xml:space="preserve">SEMI AUTOMATIC DISPENSING MACHINE</t>
  </si>
  <si>
    <t xml:space="preserve">Máy bơm keo - phủ/đổ keo, chất lỏng lên chi tiết - Sắt + Linh kiện điện tử</t>
  </si>
  <si>
    <t xml:space="preserve">半自动滴胶机</t>
  </si>
  <si>
    <t xml:space="preserve">YI.DE.LONG CO.,Ltd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</si>
  <si>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胶水涂布、封胶、填充作业用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调压阀稳定输入气压，抵消气源波动带来的出胶偏差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|982</t>
    </r>
    <r>
      <rPr>
        <sz val="10"/>
        <color rgb="FF000000"/>
        <rFont val="宋体"/>
        <family val="0"/>
        <charset val="134"/>
      </rPr>
      <t xml:space="preserve">型</t>
    </r>
  </si>
  <si>
    <t xml:space="preserve">AC220V</t>
  </si>
  <si>
    <t xml:space="preserve">20W</t>
  </si>
  <si>
    <t xml:space="preserve">A4</t>
  </si>
  <si>
    <t xml:space="preserve">26.5X21.5X15</t>
  </si>
  <si>
    <t xml:space="preserve">ELECTRONIC ALARM BALANCE</t>
  </si>
  <si>
    <t xml:space="preserve">Cân điện tử – đếm số lượng linh kiện - Sắt + Linh kiện điện tử</t>
  </si>
  <si>
    <t xml:space="preserve">电子报警天平</t>
  </si>
  <si>
    <t xml:space="preserve">YUEDI ELECTRONIC BALANCE CO.LTD</t>
  </si>
  <si>
    <t xml:space="preserve">BL-(X)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</si>
  <si>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电子产品零件称重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电子式称重</t>
    </r>
    <r>
      <rPr>
        <sz val="10"/>
        <color rgb="FF000000"/>
        <rFont val="Arial"/>
        <family val="0"/>
        <charset val="134"/>
      </rPr>
      <t xml:space="preserve">|0.01G|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|BL-(X)</t>
    </r>
    <r>
      <rPr>
        <sz val="10"/>
        <color rgb="FF000000"/>
        <rFont val="宋体"/>
        <family val="0"/>
        <charset val="134"/>
      </rPr>
      <t xml:space="preserve">型</t>
    </r>
  </si>
  <si>
    <t xml:space="preserve">DC3V</t>
  </si>
  <si>
    <t xml:space="preserve">0.5W</t>
  </si>
  <si>
    <t xml:space="preserve">25X16.5X7</t>
  </si>
  <si>
    <t xml:space="preserve">SHARP BLADE</t>
  </si>
  <si>
    <t xml:space="preserve">Lưỡi dao gạt ba via - cắt/gạt phần thừa trên chi tiết nhựa - Thép</t>
  </si>
  <si>
    <t xml:space="preserve">批锋刀片</t>
  </si>
  <si>
    <t xml:space="preserve">NOVEL DISPLAY PRODUCTS FACTORY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</si>
  <si>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塑胶件批水口用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</si>
  <si>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14X2X1</t>
  </si>
  <si>
    <t xml:space="preserve">HIGH FREQUENCY SOLDERING IRON HANDLE</t>
  </si>
  <si>
    <t xml:space="preserve">Tay cầm mỏ hàn tần số cao (203H) - tay cầm cho mỏ hàn tần số cao - Linh kiện điện tử</t>
  </si>
  <si>
    <t xml:space="preserve">高频烙铁手柄</t>
  </si>
  <si>
    <t xml:space="preserve">HAKD EXCLUSIVE SHOP</t>
  </si>
  <si>
    <t xml:space="preserve">203H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</si>
  <si>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电子焊接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未使用钎料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203H型</t>
    </r>
  </si>
  <si>
    <t xml:space="preserve">2026.07.28</t>
  </si>
  <si>
    <t xml:space="preserve">25X4</t>
  </si>
  <si>
    <t xml:space="preserve">ELECTRIC SCREWDRIVER ROTOR</t>
  </si>
  <si>
    <t xml:space="preserve">Motor có chổi than (V-65660) - bộ phận quay của súng bắn vít điện - Sắt + Linh kiện điện tử - 220V</t>
  </si>
  <si>
    <t xml:space="preserve">电动螺丝刀转子</t>
  </si>
  <si>
    <t xml:space="preserve">JOHNSON ELECTRIC CO.,Ltd</t>
  </si>
  <si>
    <t xml:space="preserve">V-65660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</si>
  <si>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电动螺丝刀用</t>
    </r>
    <r>
      <rPr>
        <sz val="10"/>
        <color rgb="FF000000"/>
        <rFont val="Arial"/>
        <family val="0"/>
        <charset val="134"/>
      </rPr>
      <t xml:space="preserve">220V|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|V-65660</t>
    </r>
    <r>
      <rPr>
        <sz val="10"/>
        <color rgb="FF000000"/>
        <rFont val="宋体"/>
        <family val="0"/>
        <charset val="134"/>
      </rPr>
      <t xml:space="preserve">型</t>
    </r>
  </si>
  <si>
    <t xml:space="preserve">DC24V</t>
  </si>
  <si>
    <t xml:space="preserve">8X4</t>
  </si>
  <si>
    <t xml:space="preserve">IC PROGAMING SOCKET</t>
  </si>
  <si>
    <t xml:space="preserve">Đế nạp chương trình IC (HD-SEEP-S08) - nạp dữ liệu vào IC - Linh kiện điện tử</t>
  </si>
  <si>
    <t xml:space="preserve">烧录座</t>
  </si>
  <si>
    <t xml:space="preserve">HILO CO., LTD</t>
  </si>
  <si>
    <t xml:space="preserve">HD-SEEP-S08</t>
  </si>
  <si>
    <r>
      <rPr>
        <sz val="10"/>
        <color rgb="FF000000"/>
        <rFont val="Arial"/>
        <family val="0"/>
        <charset val="134"/>
      </rPr>
      <t xml:space="preserve">0|1|IC</t>
    </r>
    <r>
      <rPr>
        <sz val="10"/>
        <color rgb="FF000000"/>
        <rFont val="宋体"/>
        <family val="0"/>
        <charset val="134"/>
      </rPr>
      <t xml:space="preserve">烧录用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|HD-SEEP-S08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非内存条</t>
    </r>
  </si>
  <si>
    <t xml:space="preserve">9.5X3.5X3</t>
  </si>
  <si>
    <t xml:space="preserve">Đế nạp chương trình IC (HD-S29GLXXX-BG64C) - nạp dữ liệu vào IC - Linh kiện điện tử</t>
  </si>
  <si>
    <t xml:space="preserve">HD-S29GLXXX-BG64C</t>
  </si>
  <si>
    <r>
      <rPr>
        <sz val="10"/>
        <color rgb="FF000000"/>
        <rFont val="Arial"/>
        <family val="0"/>
        <charset val="134"/>
      </rPr>
      <t xml:space="preserve">0|1|IC</t>
    </r>
    <r>
      <rPr>
        <sz val="10"/>
        <color rgb="FF000000"/>
        <rFont val="宋体"/>
        <family val="0"/>
        <charset val="134"/>
      </rPr>
      <t xml:space="preserve">烧录用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|HD-S29GLXXX-BG64C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非内存条</t>
    </r>
  </si>
  <si>
    <t xml:space="preserve">ROBOT ARM</t>
  </si>
  <si>
    <t xml:space="preserve">Tay robot (001-26005-01A-01) - hỗ trợ lấy sản phẩm từ máy ép nhựa - Nhựa + Kim khí</t>
  </si>
  <si>
    <t xml:space="preserve">TOOLING INJECTION</t>
  </si>
  <si>
    <t xml:space="preserve">模具机械手治具</t>
  </si>
  <si>
    <t xml:space="preserve">001-26005-01A-01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</si>
  <si>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|001-26005-01A-01</t>
    </r>
    <r>
      <rPr>
        <sz val="10"/>
        <color rgb="FF000000"/>
        <rFont val="宋体"/>
        <family val="0"/>
        <charset val="134"/>
      </rPr>
      <t xml:space="preserve">型</t>
    </r>
  </si>
  <si>
    <r>
      <rPr>
        <sz val="10"/>
        <rFont val="Arial"/>
        <family val="0"/>
        <charset val="134"/>
      </rPr>
      <t xml:space="preserve">PLASTIC</t>
    </r>
    <r>
      <rPr>
        <sz val="10"/>
        <rFont val="宋体"/>
        <family val="0"/>
        <charset val="134"/>
      </rPr>
      <t xml:space="preserve">＋</t>
    </r>
    <r>
      <rPr>
        <sz val="10"/>
        <rFont val="Arial"/>
        <family val="0"/>
        <charset val="134"/>
      </rPr>
      <t xml:space="preserve">HARDWARE</t>
    </r>
  </si>
  <si>
    <t xml:space="preserve">2026-07</t>
  </si>
  <si>
    <t xml:space="preserve">PLC01</t>
  </si>
  <si>
    <t xml:space="preserve">30*30*23</t>
  </si>
  <si>
    <t xml:space="preserve">23*11*6</t>
  </si>
  <si>
    <t xml:space="preserve">Tay robot (001-26005-02A-01) - hỗ trợ lấy sản phẩm từ máy ép nhựa - Nhựa + Kim khí</t>
  </si>
  <si>
    <t xml:space="preserve">001-26005-02A-01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</si>
  <si>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|001-26005-02A-01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</si>
  <si>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28*24*10</t>
  </si>
  <si>
    <t xml:space="preserve">Tay robot (001-26005-03A-01) - hỗ trợ lấy sản phẩm từ máy ép nhựa - Nhựa + Kim khí</t>
  </si>
  <si>
    <t xml:space="preserve">001-26005-03A-01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</si>
  <si>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|001-26005-03A-01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</si>
  <si>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31*26*13</t>
  </si>
  <si>
    <t xml:space="preserve">MINI PC</t>
  </si>
  <si>
    <r>
      <rPr>
        <sz val="10"/>
        <rFont val="Arial"/>
        <family val="0"/>
        <charset val="134"/>
      </rPr>
      <t xml:space="preserve">Máy tính mini (MoreFine M9) - Nhôm + Linh kiện điện tử - </t>
    </r>
    <r>
      <rPr>
        <sz val="12"/>
        <rFont val="Arial"/>
        <family val="0"/>
        <charset val="134"/>
      </rPr>
      <t xml:space="preserve">12V
3A
</t>
    </r>
  </si>
  <si>
    <t xml:space="preserve">To maintain the MIS spare stock</t>
  </si>
  <si>
    <t xml:space="preserve">微型电脑主机</t>
  </si>
  <si>
    <t xml:space="preserve">SHENZHEN WIN ELEMENT TECHNOLOGY CO., LTD</t>
  </si>
  <si>
    <t xml:space="preserve">M9</t>
  </si>
  <si>
    <t xml:space="preserve">MFINXB9XV251100102/MFINXB9XV251100095/MFINXB9XV251100034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</si>
  <si>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迷你机型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硬盘容量</t>
    </r>
    <r>
      <rPr>
        <sz val="10"/>
        <color rgb="FF000000"/>
        <rFont val="Arial"/>
        <family val="0"/>
        <charset val="134"/>
      </rPr>
      <t xml:space="preserve">2TB;</t>
    </r>
    <r>
      <rPr>
        <sz val="10"/>
        <color rgb="FF000000"/>
        <rFont val="宋体"/>
        <family val="0"/>
        <charset val="134"/>
      </rPr>
      <t xml:space="preserve">内存</t>
    </r>
    <r>
      <rPr>
        <sz val="10"/>
        <color rgb="FF000000"/>
        <rFont val="Arial"/>
        <family val="0"/>
        <charset val="134"/>
      </rPr>
      <t xml:space="preserve">32GB;</t>
    </r>
    <r>
      <rPr>
        <sz val="10"/>
        <color rgb="FF000000"/>
        <rFont val="宋体"/>
        <family val="0"/>
        <charset val="134"/>
      </rPr>
      <t xml:space="preserve">内存类型</t>
    </r>
    <r>
      <rPr>
        <sz val="10"/>
        <color rgb="FF000000"/>
        <rFont val="Arial"/>
        <family val="0"/>
        <charset val="134"/>
      </rPr>
      <t xml:space="preserve">DDR4;</t>
    </r>
    <r>
      <rPr>
        <sz val="10"/>
        <color rgb="FF000000"/>
        <rFont val="宋体"/>
        <family val="0"/>
        <charset val="134"/>
      </rPr>
      <t xml:space="preserve">电源额定功率</t>
    </r>
    <r>
      <rPr>
        <sz val="10"/>
        <color rgb="FF000000"/>
        <rFont val="Arial"/>
        <family val="0"/>
        <charset val="134"/>
      </rPr>
      <t xml:space="preserve">36W|</t>
    </r>
    <r>
      <rPr>
        <sz val="10"/>
        <color rgb="FF000000"/>
        <rFont val="宋体"/>
        <family val="0"/>
        <charset val="134"/>
      </rPr>
      <t xml:space="preserve">以系统形式报验</t>
    </r>
    <r>
      <rPr>
        <sz val="10"/>
        <color rgb="FF000000"/>
        <rFont val="Arial"/>
        <family val="0"/>
        <charset val="134"/>
      </rPr>
      <t xml:space="preserve">|MoreFine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|M9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|Windows11</t>
    </r>
    <r>
      <rPr>
        <sz val="10"/>
        <color rgb="FF000000"/>
        <rFont val="宋体"/>
        <family val="0"/>
        <charset val="134"/>
      </rPr>
      <t xml:space="preserve">操作系统</t>
    </r>
  </si>
  <si>
    <t xml:space="preserve">AL+ELECTRONIC</t>
  </si>
  <si>
    <t xml:space="preserve">12V</t>
  </si>
  <si>
    <t xml:space="preserve">3A</t>
  </si>
  <si>
    <t xml:space="preserve">2026</t>
  </si>
  <si>
    <t xml:space="preserve">M4</t>
  </si>
  <si>
    <t xml:space="preserve">25*40*21</t>
  </si>
  <si>
    <t xml:space="preserve">14*14*10</t>
  </si>
  <si>
    <t xml:space="preserve">YES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</si>
</sst>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rgb="FF000000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  <font>
      <sz val="12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A933"/>
        <bgColor rgb="FF008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  <cellStyle name="常规 2" xfId="21"/>
    <cellStyle name="常规 3" xfId="22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A933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png"/><Relationship Id="rId31" Type="http://schemas.openxmlformats.org/officeDocument/2006/relationships/image" Target="../media/image31.jpeg"/><Relationship Id="rId32" Type="http://schemas.openxmlformats.org/officeDocument/2006/relationships/image" Target="../media/image32.png"/><Relationship Id="rId33" Type="http://schemas.openxmlformats.org/officeDocument/2006/relationships/image" Target="../media/image33.jpe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6.png"/><Relationship Id="rId37" Type="http://schemas.openxmlformats.org/officeDocument/2006/relationships/image" Target="../media/image37.jpeg"/><Relationship Id="rId38" Type="http://schemas.openxmlformats.org/officeDocument/2006/relationships/image" Target="../media/image38.pn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pn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png"/><Relationship Id="rId46" Type="http://schemas.openxmlformats.org/officeDocument/2006/relationships/image" Target="../media/image46.jpe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pn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pn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png"/><Relationship Id="rId66" Type="http://schemas.openxmlformats.org/officeDocument/2006/relationships/image" Target="../media/image66.jpeg"/><Relationship Id="rId67" Type="http://schemas.openxmlformats.org/officeDocument/2006/relationships/image" Target="../media/image67.png"/><Relationship Id="rId68" Type="http://schemas.openxmlformats.org/officeDocument/2006/relationships/image" Target="../media/image68.jpeg"/><Relationship Id="rId69" Type="http://schemas.openxmlformats.org/officeDocument/2006/relationships/image" Target="../media/image69.png"/><Relationship Id="rId70" Type="http://schemas.openxmlformats.org/officeDocument/2006/relationships/image" Target="../media/image70.jpeg"/><Relationship Id="rId71" Type="http://schemas.openxmlformats.org/officeDocument/2006/relationships/image" Target="../media/image71.png"/><Relationship Id="rId72" Type="http://schemas.openxmlformats.org/officeDocument/2006/relationships/image" Target="../media/image72.jpe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0.png"/><Relationship Id="rId82" Type="http://schemas.openxmlformats.org/officeDocument/2006/relationships/image" Target="../media/image81.png"/><Relationship Id="rId83" Type="http://schemas.openxmlformats.org/officeDocument/2006/relationships/image" Target="../media/image81.png"/><Relationship Id="rId84" Type="http://schemas.openxmlformats.org/officeDocument/2006/relationships/image" Target="../media/image81.png"/><Relationship Id="rId85" Type="http://schemas.openxmlformats.org/officeDocument/2006/relationships/image" Target="../media/image82.png"/><Relationship Id="rId86" Type="http://schemas.openxmlformats.org/officeDocument/2006/relationships/image" Target="../media/image83.png"/><Relationship Id="rId87" Type="http://schemas.openxmlformats.org/officeDocument/2006/relationships/image" Target="../media/image84.png"/><Relationship Id="rId88" Type="http://schemas.openxmlformats.org/officeDocument/2006/relationships/image" Target="../media/image85.png"/><Relationship Id="rId89" Type="http://schemas.openxmlformats.org/officeDocument/2006/relationships/image" Target="../media/image86.png"/><Relationship Id="rId90" Type="http://schemas.openxmlformats.org/officeDocument/2006/relationships/image" Target="../media/image87.png"/><Relationship Id="rId91" Type="http://schemas.openxmlformats.org/officeDocument/2006/relationships/image" Target="../media/image88.png"/><Relationship Id="rId92" Type="http://schemas.openxmlformats.org/officeDocument/2006/relationships/image" Target="../media/image89.png"/><Relationship Id="rId93" Type="http://schemas.openxmlformats.org/officeDocument/2006/relationships/image" Target="../media/image89.png"/><Relationship Id="rId94" Type="http://schemas.openxmlformats.org/officeDocument/2006/relationships/image" Target="../media/image90.png"/><Relationship Id="rId95" Type="http://schemas.openxmlformats.org/officeDocument/2006/relationships/image" Target="../media/image91.png"/><Relationship Id="rId96" Type="http://schemas.openxmlformats.org/officeDocument/2006/relationships/image" Target="../media/image92.png"/><Relationship Id="rId97" Type="http://schemas.openxmlformats.org/officeDocument/2006/relationships/image" Target="../media/image93.png"/><Relationship Id="rId98" Type="http://schemas.openxmlformats.org/officeDocument/2006/relationships/image" Target="../media/image94.png"/><Relationship Id="rId99" Type="http://schemas.openxmlformats.org/officeDocument/2006/relationships/image" Target="../media/image95.png"/><Relationship Id="rId100" Type="http://schemas.openxmlformats.org/officeDocument/2006/relationships/image" Target="../media/image9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1</xdr:row>
      <xdr:rowOff>0</xdr:rowOff>
    </xdr:from>
    <xdr:to>
      <xdr:col>20</xdr:col>
      <xdr:colOff>952560</xdr:colOff>
      <xdr:row>1</xdr:row>
      <xdr:rowOff>533520</xdr:rowOff>
    </xdr:to>
    <xdr:pic>
      <xdr:nvPicPr>
        <xdr:cNvPr id="0" name="图片 2" descr=""/>
        <xdr:cNvPicPr/>
      </xdr:nvPicPr>
      <xdr:blipFill>
        <a:blip r:embed="rId1"/>
        <a:stretch/>
      </xdr:blipFill>
      <xdr:spPr>
        <a:xfrm>
          <a:off x="14401800" y="581040"/>
          <a:ext cx="9525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878760</xdr:colOff>
      <xdr:row>1</xdr:row>
      <xdr:rowOff>533520</xdr:rowOff>
    </xdr:to>
    <xdr:pic>
      <xdr:nvPicPr>
        <xdr:cNvPr id="1" name="图片 7" descr="IMG_20260803_155309.jpg"/>
        <xdr:cNvPicPr/>
      </xdr:nvPicPr>
      <xdr:blipFill>
        <a:blip r:embed="rId2"/>
        <a:stretch/>
      </xdr:blipFill>
      <xdr:spPr>
        <a:xfrm>
          <a:off x="13405320" y="581040"/>
          <a:ext cx="878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989280</xdr:colOff>
      <xdr:row>2</xdr:row>
      <xdr:rowOff>533160</xdr:rowOff>
    </xdr:to>
    <xdr:pic>
      <xdr:nvPicPr>
        <xdr:cNvPr id="2" name="图片 8" descr=""/>
        <xdr:cNvPicPr/>
      </xdr:nvPicPr>
      <xdr:blipFill>
        <a:blip r:embed="rId3"/>
        <a:stretch/>
      </xdr:blipFill>
      <xdr:spPr>
        <a:xfrm>
          <a:off x="14401800" y="1114560"/>
          <a:ext cx="9892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842760</xdr:colOff>
      <xdr:row>2</xdr:row>
      <xdr:rowOff>533160</xdr:rowOff>
    </xdr:to>
    <xdr:pic>
      <xdr:nvPicPr>
        <xdr:cNvPr id="3" name="图片 9" descr="IMG_20260803_155552.jpg"/>
        <xdr:cNvPicPr/>
      </xdr:nvPicPr>
      <xdr:blipFill>
        <a:blip r:embed="rId4"/>
        <a:stretch/>
      </xdr:blipFill>
      <xdr:spPr>
        <a:xfrm>
          <a:off x="13405320" y="1114560"/>
          <a:ext cx="8427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951840</xdr:colOff>
      <xdr:row>2</xdr:row>
      <xdr:rowOff>533160</xdr:rowOff>
    </xdr:to>
    <xdr:pic>
      <xdr:nvPicPr>
        <xdr:cNvPr id="4" name="图片 12" descr=""/>
        <xdr:cNvPicPr/>
      </xdr:nvPicPr>
      <xdr:blipFill>
        <a:blip r:embed="rId5"/>
        <a:stretch/>
      </xdr:blipFill>
      <xdr:spPr>
        <a:xfrm>
          <a:off x="14401800" y="1114560"/>
          <a:ext cx="951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903240</xdr:colOff>
      <xdr:row>3</xdr:row>
      <xdr:rowOff>533520</xdr:rowOff>
    </xdr:to>
    <xdr:pic>
      <xdr:nvPicPr>
        <xdr:cNvPr id="5" name="图片 18" descr="IMG_20260803_155649.jpg"/>
        <xdr:cNvPicPr/>
      </xdr:nvPicPr>
      <xdr:blipFill>
        <a:blip r:embed="rId6"/>
        <a:stretch/>
      </xdr:blipFill>
      <xdr:spPr>
        <a:xfrm>
          <a:off x="13405320" y="1647720"/>
          <a:ext cx="9032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982800</xdr:colOff>
      <xdr:row>4</xdr:row>
      <xdr:rowOff>533520</xdr:rowOff>
    </xdr:to>
    <xdr:pic>
      <xdr:nvPicPr>
        <xdr:cNvPr id="6" name="图片 59" descr=""/>
        <xdr:cNvPicPr/>
      </xdr:nvPicPr>
      <xdr:blipFill>
        <a:blip r:embed="rId7"/>
        <a:stretch/>
      </xdr:blipFill>
      <xdr:spPr>
        <a:xfrm>
          <a:off x="14401800" y="2181240"/>
          <a:ext cx="982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940680</xdr:colOff>
      <xdr:row>5</xdr:row>
      <xdr:rowOff>533160</xdr:rowOff>
    </xdr:to>
    <xdr:pic>
      <xdr:nvPicPr>
        <xdr:cNvPr id="7" name="图片 61" descr=""/>
        <xdr:cNvPicPr/>
      </xdr:nvPicPr>
      <xdr:blipFill>
        <a:blip r:embed="rId8"/>
        <a:stretch/>
      </xdr:blipFill>
      <xdr:spPr>
        <a:xfrm>
          <a:off x="14401800" y="2714760"/>
          <a:ext cx="940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435240</xdr:colOff>
      <xdr:row>5</xdr:row>
      <xdr:rowOff>533160</xdr:rowOff>
    </xdr:to>
    <xdr:pic>
      <xdr:nvPicPr>
        <xdr:cNvPr id="8" name="图片 62" descr="IMG_20260803_160754.jpg"/>
        <xdr:cNvPicPr/>
      </xdr:nvPicPr>
      <xdr:blipFill>
        <a:blip r:embed="rId9"/>
        <a:stretch/>
      </xdr:blipFill>
      <xdr:spPr>
        <a:xfrm>
          <a:off x="13405320" y="2714760"/>
          <a:ext cx="4352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977760</xdr:colOff>
      <xdr:row>6</xdr:row>
      <xdr:rowOff>533520</xdr:rowOff>
    </xdr:to>
    <xdr:pic>
      <xdr:nvPicPr>
        <xdr:cNvPr id="9" name="图片 63" descr=""/>
        <xdr:cNvPicPr/>
      </xdr:nvPicPr>
      <xdr:blipFill>
        <a:blip r:embed="rId10"/>
        <a:stretch/>
      </xdr:blipFill>
      <xdr:spPr>
        <a:xfrm>
          <a:off x="14401800" y="3247920"/>
          <a:ext cx="977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737280</xdr:colOff>
      <xdr:row>6</xdr:row>
      <xdr:rowOff>533520</xdr:rowOff>
    </xdr:to>
    <xdr:pic>
      <xdr:nvPicPr>
        <xdr:cNvPr id="10" name="图片 64" descr="IMG_20260803_162142.jpg"/>
        <xdr:cNvPicPr/>
      </xdr:nvPicPr>
      <xdr:blipFill>
        <a:blip r:embed="rId11"/>
        <a:stretch/>
      </xdr:blipFill>
      <xdr:spPr>
        <a:xfrm>
          <a:off x="13405320" y="3247920"/>
          <a:ext cx="737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970920</xdr:colOff>
      <xdr:row>7</xdr:row>
      <xdr:rowOff>533520</xdr:rowOff>
    </xdr:to>
    <xdr:pic>
      <xdr:nvPicPr>
        <xdr:cNvPr id="11" name="图片 65" descr=""/>
        <xdr:cNvPicPr/>
      </xdr:nvPicPr>
      <xdr:blipFill>
        <a:blip r:embed="rId12"/>
        <a:stretch/>
      </xdr:blipFill>
      <xdr:spPr>
        <a:xfrm>
          <a:off x="14401800" y="3781440"/>
          <a:ext cx="9709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7</xdr:row>
      <xdr:rowOff>0</xdr:rowOff>
    </xdr:from>
    <xdr:to>
      <xdr:col>19</xdr:col>
      <xdr:colOff>690120</xdr:colOff>
      <xdr:row>7</xdr:row>
      <xdr:rowOff>533520</xdr:rowOff>
    </xdr:to>
    <xdr:pic>
      <xdr:nvPicPr>
        <xdr:cNvPr id="12" name="图片 66" descr="IMG_20260803_162448.jpg"/>
        <xdr:cNvPicPr/>
      </xdr:nvPicPr>
      <xdr:blipFill>
        <a:blip r:embed="rId13"/>
        <a:stretch/>
      </xdr:blipFill>
      <xdr:spPr>
        <a:xfrm rot="5400000">
          <a:off x="13483800" y="3703320"/>
          <a:ext cx="533520" cy="68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982080</xdr:colOff>
      <xdr:row>8</xdr:row>
      <xdr:rowOff>533160</xdr:rowOff>
    </xdr:to>
    <xdr:pic>
      <xdr:nvPicPr>
        <xdr:cNvPr id="13" name="图片 67" descr=""/>
        <xdr:cNvPicPr/>
      </xdr:nvPicPr>
      <xdr:blipFill>
        <a:blip r:embed="rId14"/>
        <a:stretch/>
      </xdr:blipFill>
      <xdr:spPr>
        <a:xfrm>
          <a:off x="14401800" y="4314960"/>
          <a:ext cx="9820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517680</xdr:colOff>
      <xdr:row>8</xdr:row>
      <xdr:rowOff>533160</xdr:rowOff>
    </xdr:to>
    <xdr:pic>
      <xdr:nvPicPr>
        <xdr:cNvPr id="14" name="图片 68" descr="IMG_20260803_163059.jpg"/>
        <xdr:cNvPicPr/>
      </xdr:nvPicPr>
      <xdr:blipFill>
        <a:blip r:embed="rId15"/>
        <a:stretch/>
      </xdr:blipFill>
      <xdr:spPr>
        <a:xfrm>
          <a:off x="13405320" y="4314960"/>
          <a:ext cx="517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698400</xdr:colOff>
      <xdr:row>9</xdr:row>
      <xdr:rowOff>533520</xdr:rowOff>
    </xdr:to>
    <xdr:pic>
      <xdr:nvPicPr>
        <xdr:cNvPr id="15" name="图片 69" descr="IMG_20260803_163818.jpg"/>
        <xdr:cNvPicPr/>
      </xdr:nvPicPr>
      <xdr:blipFill>
        <a:blip r:embed="rId16"/>
        <a:stretch/>
      </xdr:blipFill>
      <xdr:spPr>
        <a:xfrm>
          <a:off x="13405320" y="4848120"/>
          <a:ext cx="6984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996120</xdr:colOff>
      <xdr:row>9</xdr:row>
      <xdr:rowOff>533520</xdr:rowOff>
    </xdr:to>
    <xdr:pic>
      <xdr:nvPicPr>
        <xdr:cNvPr id="16" name="图片 70" descr=""/>
        <xdr:cNvPicPr/>
      </xdr:nvPicPr>
      <xdr:blipFill>
        <a:blip r:embed="rId17"/>
        <a:stretch/>
      </xdr:blipFill>
      <xdr:spPr>
        <a:xfrm>
          <a:off x="14401800" y="4848120"/>
          <a:ext cx="996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374760</xdr:colOff>
      <xdr:row>10</xdr:row>
      <xdr:rowOff>533520</xdr:rowOff>
    </xdr:to>
    <xdr:pic>
      <xdr:nvPicPr>
        <xdr:cNvPr id="17" name="图片 71" descr="IMG_20260803_164956.jpg"/>
        <xdr:cNvPicPr/>
      </xdr:nvPicPr>
      <xdr:blipFill>
        <a:blip r:embed="rId18"/>
        <a:stretch/>
      </xdr:blipFill>
      <xdr:spPr>
        <a:xfrm>
          <a:off x="13405320" y="5381640"/>
          <a:ext cx="374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1019160</xdr:colOff>
      <xdr:row>10</xdr:row>
      <xdr:rowOff>533520</xdr:rowOff>
    </xdr:to>
    <xdr:pic>
      <xdr:nvPicPr>
        <xdr:cNvPr id="18" name="图片 72" descr=""/>
        <xdr:cNvPicPr/>
      </xdr:nvPicPr>
      <xdr:blipFill>
        <a:blip r:embed="rId19"/>
        <a:stretch/>
      </xdr:blipFill>
      <xdr:spPr>
        <a:xfrm>
          <a:off x="14401800" y="5381640"/>
          <a:ext cx="1019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708840</xdr:colOff>
      <xdr:row>11</xdr:row>
      <xdr:rowOff>533160</xdr:rowOff>
    </xdr:to>
    <xdr:pic>
      <xdr:nvPicPr>
        <xdr:cNvPr id="19" name="图片 73" descr="20260729_142957"/>
        <xdr:cNvPicPr/>
      </xdr:nvPicPr>
      <xdr:blipFill>
        <a:blip r:embed="rId20"/>
        <a:stretch/>
      </xdr:blipFill>
      <xdr:spPr>
        <a:xfrm>
          <a:off x="13405320" y="5915160"/>
          <a:ext cx="708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1018800</xdr:colOff>
      <xdr:row>11</xdr:row>
      <xdr:rowOff>533160</xdr:rowOff>
    </xdr:to>
    <xdr:pic>
      <xdr:nvPicPr>
        <xdr:cNvPr id="20" name="图片 74" descr=""/>
        <xdr:cNvPicPr/>
      </xdr:nvPicPr>
      <xdr:blipFill>
        <a:blip r:embed="rId21"/>
        <a:stretch/>
      </xdr:blipFill>
      <xdr:spPr>
        <a:xfrm>
          <a:off x="14401800" y="5915160"/>
          <a:ext cx="10188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706680</xdr:colOff>
      <xdr:row>12</xdr:row>
      <xdr:rowOff>533520</xdr:rowOff>
    </xdr:to>
    <xdr:pic>
      <xdr:nvPicPr>
        <xdr:cNvPr id="21" name="图片 75" descr="20260729_150347"/>
        <xdr:cNvPicPr/>
      </xdr:nvPicPr>
      <xdr:blipFill>
        <a:blip r:embed="rId22"/>
        <a:stretch/>
      </xdr:blipFill>
      <xdr:spPr>
        <a:xfrm>
          <a:off x="13405320" y="6448320"/>
          <a:ext cx="706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930600</xdr:colOff>
      <xdr:row>12</xdr:row>
      <xdr:rowOff>533520</xdr:rowOff>
    </xdr:to>
    <xdr:pic>
      <xdr:nvPicPr>
        <xdr:cNvPr id="22" name="图片 76" descr=""/>
        <xdr:cNvPicPr/>
      </xdr:nvPicPr>
      <xdr:blipFill>
        <a:blip r:embed="rId23"/>
        <a:stretch/>
      </xdr:blipFill>
      <xdr:spPr>
        <a:xfrm>
          <a:off x="14401800" y="6448320"/>
          <a:ext cx="930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709920</xdr:colOff>
      <xdr:row>13</xdr:row>
      <xdr:rowOff>533520</xdr:rowOff>
    </xdr:to>
    <xdr:pic>
      <xdr:nvPicPr>
        <xdr:cNvPr id="23" name="图片 77" descr="20260729_150502"/>
        <xdr:cNvPicPr/>
      </xdr:nvPicPr>
      <xdr:blipFill>
        <a:blip r:embed="rId24"/>
        <a:stretch/>
      </xdr:blipFill>
      <xdr:spPr>
        <a:xfrm>
          <a:off x="13405320" y="6981840"/>
          <a:ext cx="7099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862560</xdr:colOff>
      <xdr:row>14</xdr:row>
      <xdr:rowOff>647640</xdr:rowOff>
    </xdr:to>
    <xdr:pic>
      <xdr:nvPicPr>
        <xdr:cNvPr id="24" name="图片 79" descr="20260729_150647"/>
        <xdr:cNvPicPr/>
      </xdr:nvPicPr>
      <xdr:blipFill>
        <a:blip r:embed="rId25"/>
        <a:stretch/>
      </xdr:blipFill>
      <xdr:spPr>
        <a:xfrm>
          <a:off x="13405320" y="7515360"/>
          <a:ext cx="862560" cy="64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708120</xdr:colOff>
      <xdr:row>15</xdr:row>
      <xdr:rowOff>533160</xdr:rowOff>
    </xdr:to>
    <xdr:pic>
      <xdr:nvPicPr>
        <xdr:cNvPr id="25" name="图片 81" descr="20260729_151015"/>
        <xdr:cNvPicPr/>
      </xdr:nvPicPr>
      <xdr:blipFill>
        <a:blip r:embed="rId26"/>
        <a:stretch/>
      </xdr:blipFill>
      <xdr:spPr>
        <a:xfrm>
          <a:off x="13405320" y="8163000"/>
          <a:ext cx="708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709200</xdr:colOff>
      <xdr:row>16</xdr:row>
      <xdr:rowOff>533520</xdr:rowOff>
    </xdr:to>
    <xdr:pic>
      <xdr:nvPicPr>
        <xdr:cNvPr id="26" name="图片 83" descr="20260729_151152"/>
        <xdr:cNvPicPr/>
      </xdr:nvPicPr>
      <xdr:blipFill>
        <a:blip r:embed="rId27"/>
        <a:stretch/>
      </xdr:blipFill>
      <xdr:spPr>
        <a:xfrm>
          <a:off x="13405320" y="8696160"/>
          <a:ext cx="7092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711360</xdr:colOff>
      <xdr:row>17</xdr:row>
      <xdr:rowOff>533520</xdr:rowOff>
    </xdr:to>
    <xdr:pic>
      <xdr:nvPicPr>
        <xdr:cNvPr id="27" name="图片 85" descr="20260729_151324"/>
        <xdr:cNvPicPr/>
      </xdr:nvPicPr>
      <xdr:blipFill>
        <a:blip r:embed="rId28"/>
        <a:stretch/>
      </xdr:blipFill>
      <xdr:spPr>
        <a:xfrm>
          <a:off x="13405320" y="9229680"/>
          <a:ext cx="7113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711360</xdr:colOff>
      <xdr:row>18</xdr:row>
      <xdr:rowOff>533160</xdr:rowOff>
    </xdr:to>
    <xdr:pic>
      <xdr:nvPicPr>
        <xdr:cNvPr id="28" name="图片 87" descr="20260729_151503"/>
        <xdr:cNvPicPr/>
      </xdr:nvPicPr>
      <xdr:blipFill>
        <a:blip r:embed="rId29"/>
        <a:stretch/>
      </xdr:blipFill>
      <xdr:spPr>
        <a:xfrm>
          <a:off x="13405320" y="9763200"/>
          <a:ext cx="711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898920</xdr:colOff>
      <xdr:row>18</xdr:row>
      <xdr:rowOff>533160</xdr:rowOff>
    </xdr:to>
    <xdr:pic>
      <xdr:nvPicPr>
        <xdr:cNvPr id="29" name="图片 88" descr=""/>
        <xdr:cNvPicPr/>
      </xdr:nvPicPr>
      <xdr:blipFill>
        <a:blip r:embed="rId30"/>
        <a:stretch/>
      </xdr:blipFill>
      <xdr:spPr>
        <a:xfrm>
          <a:off x="14401800" y="9763200"/>
          <a:ext cx="8989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707400</xdr:colOff>
      <xdr:row>19</xdr:row>
      <xdr:rowOff>533520</xdr:rowOff>
    </xdr:to>
    <xdr:pic>
      <xdr:nvPicPr>
        <xdr:cNvPr id="30" name="图片 89" descr="20260729_151725"/>
        <xdr:cNvPicPr/>
      </xdr:nvPicPr>
      <xdr:blipFill>
        <a:blip r:embed="rId31"/>
        <a:stretch/>
      </xdr:blipFill>
      <xdr:spPr>
        <a:xfrm>
          <a:off x="13405320" y="10296360"/>
          <a:ext cx="7074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1029960</xdr:colOff>
      <xdr:row>19</xdr:row>
      <xdr:rowOff>533520</xdr:rowOff>
    </xdr:to>
    <xdr:pic>
      <xdr:nvPicPr>
        <xdr:cNvPr id="31" name="图片 90" descr=""/>
        <xdr:cNvPicPr/>
      </xdr:nvPicPr>
      <xdr:blipFill>
        <a:blip r:embed="rId32"/>
        <a:stretch/>
      </xdr:blipFill>
      <xdr:spPr>
        <a:xfrm>
          <a:off x="14401800" y="10296360"/>
          <a:ext cx="10299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704520</xdr:colOff>
      <xdr:row>20</xdr:row>
      <xdr:rowOff>533520</xdr:rowOff>
    </xdr:to>
    <xdr:pic>
      <xdr:nvPicPr>
        <xdr:cNvPr id="32" name="图片 91" descr="20260729_152343"/>
        <xdr:cNvPicPr/>
      </xdr:nvPicPr>
      <xdr:blipFill>
        <a:blip r:embed="rId33"/>
        <a:stretch/>
      </xdr:blipFill>
      <xdr:spPr>
        <a:xfrm>
          <a:off x="13405320" y="10829880"/>
          <a:ext cx="7045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989640</xdr:colOff>
      <xdr:row>20</xdr:row>
      <xdr:rowOff>533520</xdr:rowOff>
    </xdr:to>
    <xdr:pic>
      <xdr:nvPicPr>
        <xdr:cNvPr id="33" name="图片 92" descr=""/>
        <xdr:cNvPicPr/>
      </xdr:nvPicPr>
      <xdr:blipFill>
        <a:blip r:embed="rId34"/>
        <a:stretch/>
      </xdr:blipFill>
      <xdr:spPr>
        <a:xfrm>
          <a:off x="14401800" y="10829880"/>
          <a:ext cx="9896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707400</xdr:colOff>
      <xdr:row>21</xdr:row>
      <xdr:rowOff>533160</xdr:rowOff>
    </xdr:to>
    <xdr:pic>
      <xdr:nvPicPr>
        <xdr:cNvPr id="34" name="图片 93" descr="20260729_152546"/>
        <xdr:cNvPicPr/>
      </xdr:nvPicPr>
      <xdr:blipFill>
        <a:blip r:embed="rId35"/>
        <a:stretch/>
      </xdr:blipFill>
      <xdr:spPr>
        <a:xfrm>
          <a:off x="13405320" y="11363400"/>
          <a:ext cx="7074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905040</xdr:colOff>
      <xdr:row>21</xdr:row>
      <xdr:rowOff>533160</xdr:rowOff>
    </xdr:to>
    <xdr:pic>
      <xdr:nvPicPr>
        <xdr:cNvPr id="35" name="图片 94" descr=""/>
        <xdr:cNvPicPr/>
      </xdr:nvPicPr>
      <xdr:blipFill>
        <a:blip r:embed="rId36"/>
        <a:stretch/>
      </xdr:blipFill>
      <xdr:spPr>
        <a:xfrm>
          <a:off x="14401800" y="11363400"/>
          <a:ext cx="9050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767880</xdr:colOff>
      <xdr:row>22</xdr:row>
      <xdr:rowOff>533520</xdr:rowOff>
    </xdr:to>
    <xdr:pic>
      <xdr:nvPicPr>
        <xdr:cNvPr id="36" name="图片 95" descr="20260731_110845"/>
        <xdr:cNvPicPr/>
      </xdr:nvPicPr>
      <xdr:blipFill>
        <a:blip r:embed="rId37"/>
        <a:stretch/>
      </xdr:blipFill>
      <xdr:spPr>
        <a:xfrm>
          <a:off x="13405320" y="11896560"/>
          <a:ext cx="7678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925200</xdr:colOff>
      <xdr:row>22</xdr:row>
      <xdr:rowOff>533520</xdr:rowOff>
    </xdr:to>
    <xdr:pic>
      <xdr:nvPicPr>
        <xdr:cNvPr id="37" name="图片 96" descr=""/>
        <xdr:cNvPicPr/>
      </xdr:nvPicPr>
      <xdr:blipFill>
        <a:blip r:embed="rId38"/>
        <a:stretch/>
      </xdr:blipFill>
      <xdr:spPr>
        <a:xfrm>
          <a:off x="14401800" y="11896560"/>
          <a:ext cx="9252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755280</xdr:colOff>
      <xdr:row>23</xdr:row>
      <xdr:rowOff>533520</xdr:rowOff>
    </xdr:to>
    <xdr:pic>
      <xdr:nvPicPr>
        <xdr:cNvPr id="38" name="图片 103" descr="20260731_111245"/>
        <xdr:cNvPicPr/>
      </xdr:nvPicPr>
      <xdr:blipFill>
        <a:blip r:embed="rId39"/>
        <a:stretch/>
      </xdr:blipFill>
      <xdr:spPr>
        <a:xfrm>
          <a:off x="13405320" y="12430080"/>
          <a:ext cx="755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706320</xdr:colOff>
      <xdr:row>24</xdr:row>
      <xdr:rowOff>533160</xdr:rowOff>
    </xdr:to>
    <xdr:pic>
      <xdr:nvPicPr>
        <xdr:cNvPr id="39" name="图片 105" descr="20260731_111318"/>
        <xdr:cNvPicPr/>
      </xdr:nvPicPr>
      <xdr:blipFill>
        <a:blip r:embed="rId40"/>
        <a:stretch/>
      </xdr:blipFill>
      <xdr:spPr>
        <a:xfrm>
          <a:off x="13405320" y="12963600"/>
          <a:ext cx="706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708840</xdr:colOff>
      <xdr:row>25</xdr:row>
      <xdr:rowOff>533520</xdr:rowOff>
    </xdr:to>
    <xdr:pic>
      <xdr:nvPicPr>
        <xdr:cNvPr id="40" name="图片 107" descr="20260731_111211"/>
        <xdr:cNvPicPr/>
      </xdr:nvPicPr>
      <xdr:blipFill>
        <a:blip r:embed="rId41"/>
        <a:stretch/>
      </xdr:blipFill>
      <xdr:spPr>
        <a:xfrm>
          <a:off x="13405320" y="13496760"/>
          <a:ext cx="708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825480</xdr:colOff>
      <xdr:row>25</xdr:row>
      <xdr:rowOff>533520</xdr:rowOff>
    </xdr:to>
    <xdr:pic>
      <xdr:nvPicPr>
        <xdr:cNvPr id="41" name="图片 108" descr=""/>
        <xdr:cNvPicPr/>
      </xdr:nvPicPr>
      <xdr:blipFill>
        <a:blip r:embed="rId42"/>
        <a:stretch/>
      </xdr:blipFill>
      <xdr:spPr>
        <a:xfrm>
          <a:off x="14401800" y="13496760"/>
          <a:ext cx="8254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759600</xdr:colOff>
      <xdr:row>26</xdr:row>
      <xdr:rowOff>533520</xdr:rowOff>
    </xdr:to>
    <xdr:pic>
      <xdr:nvPicPr>
        <xdr:cNvPr id="42" name="图片 109" descr="20260729_154249"/>
        <xdr:cNvPicPr/>
      </xdr:nvPicPr>
      <xdr:blipFill>
        <a:blip r:embed="rId43"/>
        <a:stretch/>
      </xdr:blipFill>
      <xdr:spPr>
        <a:xfrm>
          <a:off x="13405320" y="14030280"/>
          <a:ext cx="759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702720</xdr:colOff>
      <xdr:row>27</xdr:row>
      <xdr:rowOff>533160</xdr:rowOff>
    </xdr:to>
    <xdr:pic>
      <xdr:nvPicPr>
        <xdr:cNvPr id="43" name="图片 111" descr="20260729_153937"/>
        <xdr:cNvPicPr/>
      </xdr:nvPicPr>
      <xdr:blipFill>
        <a:blip r:embed="rId44"/>
        <a:stretch/>
      </xdr:blipFill>
      <xdr:spPr>
        <a:xfrm>
          <a:off x="13405320" y="14563800"/>
          <a:ext cx="702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863280</xdr:colOff>
      <xdr:row>27</xdr:row>
      <xdr:rowOff>533160</xdr:rowOff>
    </xdr:to>
    <xdr:pic>
      <xdr:nvPicPr>
        <xdr:cNvPr id="44" name="图片 112" descr=""/>
        <xdr:cNvPicPr/>
      </xdr:nvPicPr>
      <xdr:blipFill>
        <a:blip r:embed="rId45"/>
        <a:stretch/>
      </xdr:blipFill>
      <xdr:spPr>
        <a:xfrm>
          <a:off x="14401800" y="14563800"/>
          <a:ext cx="8632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670680</xdr:colOff>
      <xdr:row>28</xdr:row>
      <xdr:rowOff>533520</xdr:rowOff>
    </xdr:to>
    <xdr:pic>
      <xdr:nvPicPr>
        <xdr:cNvPr id="45" name="图片 113" descr="20260729_154442"/>
        <xdr:cNvPicPr/>
      </xdr:nvPicPr>
      <xdr:blipFill>
        <a:blip r:embed="rId46"/>
        <a:stretch/>
      </xdr:blipFill>
      <xdr:spPr>
        <a:xfrm>
          <a:off x="13405320" y="15096960"/>
          <a:ext cx="670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890640</xdr:colOff>
      <xdr:row>28</xdr:row>
      <xdr:rowOff>533520</xdr:rowOff>
    </xdr:to>
    <xdr:pic>
      <xdr:nvPicPr>
        <xdr:cNvPr id="46" name="图片 114" descr=""/>
        <xdr:cNvPicPr/>
      </xdr:nvPicPr>
      <xdr:blipFill>
        <a:blip r:embed="rId47"/>
        <a:stretch/>
      </xdr:blipFill>
      <xdr:spPr>
        <a:xfrm>
          <a:off x="14401800" y="15096960"/>
          <a:ext cx="8906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905400</xdr:colOff>
      <xdr:row>29</xdr:row>
      <xdr:rowOff>76320</xdr:rowOff>
    </xdr:from>
    <xdr:to>
      <xdr:col>20</xdr:col>
      <xdr:colOff>1488240</xdr:colOff>
      <xdr:row>29</xdr:row>
      <xdr:rowOff>429840</xdr:rowOff>
    </xdr:to>
    <xdr:pic>
      <xdr:nvPicPr>
        <xdr:cNvPr id="47" name="图片 115" descr=""/>
        <xdr:cNvPicPr/>
      </xdr:nvPicPr>
      <xdr:blipFill>
        <a:blip r:embed="rId48"/>
        <a:stretch/>
      </xdr:blipFill>
      <xdr:spPr>
        <a:xfrm>
          <a:off x="15307200" y="15706800"/>
          <a:ext cx="582840" cy="35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686160</xdr:colOff>
      <xdr:row>29</xdr:row>
      <xdr:rowOff>533520</xdr:rowOff>
    </xdr:to>
    <xdr:pic>
      <xdr:nvPicPr>
        <xdr:cNvPr id="48" name="图片 116" descr="20260803_191541"/>
        <xdr:cNvPicPr/>
      </xdr:nvPicPr>
      <xdr:blipFill>
        <a:blip r:embed="rId49"/>
        <a:stretch/>
      </xdr:blipFill>
      <xdr:spPr>
        <a:xfrm>
          <a:off x="13405320" y="15630480"/>
          <a:ext cx="686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691200</xdr:colOff>
      <xdr:row>30</xdr:row>
      <xdr:rowOff>533160</xdr:rowOff>
    </xdr:to>
    <xdr:pic>
      <xdr:nvPicPr>
        <xdr:cNvPr id="49" name="图片 120" descr="20260803_191446"/>
        <xdr:cNvPicPr/>
      </xdr:nvPicPr>
      <xdr:blipFill>
        <a:blip r:embed="rId50"/>
        <a:stretch/>
      </xdr:blipFill>
      <xdr:spPr>
        <a:xfrm>
          <a:off x="13405320" y="16164000"/>
          <a:ext cx="6912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31</xdr:row>
      <xdr:rowOff>0</xdr:rowOff>
    </xdr:from>
    <xdr:to>
      <xdr:col>19</xdr:col>
      <xdr:colOff>392760</xdr:colOff>
      <xdr:row>31</xdr:row>
      <xdr:rowOff>533520</xdr:rowOff>
    </xdr:to>
    <xdr:pic>
      <xdr:nvPicPr>
        <xdr:cNvPr id="50" name="图片 122" descr="20260730_093510"/>
        <xdr:cNvPicPr/>
      </xdr:nvPicPr>
      <xdr:blipFill>
        <a:blip r:embed="rId51"/>
        <a:stretch/>
      </xdr:blipFill>
      <xdr:spPr>
        <a:xfrm rot="5400000">
          <a:off x="13335120" y="16767720"/>
          <a:ext cx="533520" cy="39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20</xdr:col>
      <xdr:colOff>957600</xdr:colOff>
      <xdr:row>32</xdr:row>
      <xdr:rowOff>533520</xdr:rowOff>
    </xdr:to>
    <xdr:pic>
      <xdr:nvPicPr>
        <xdr:cNvPr id="51" name="图片 123" descr=""/>
        <xdr:cNvPicPr/>
      </xdr:nvPicPr>
      <xdr:blipFill>
        <a:blip r:embed="rId52"/>
        <a:stretch/>
      </xdr:blipFill>
      <xdr:spPr>
        <a:xfrm>
          <a:off x="14401800" y="17230680"/>
          <a:ext cx="957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735840</xdr:colOff>
      <xdr:row>32</xdr:row>
      <xdr:rowOff>533520</xdr:rowOff>
    </xdr:to>
    <xdr:pic>
      <xdr:nvPicPr>
        <xdr:cNvPr id="52" name="图片 124" descr="lQDPJxSWXsq-mWPNA8DNBQCwcUNaerDIYxMKPf8IGvxfAA_1280_960"/>
        <xdr:cNvPicPr/>
      </xdr:nvPicPr>
      <xdr:blipFill>
        <a:blip r:embed="rId53"/>
        <a:stretch/>
      </xdr:blipFill>
      <xdr:spPr>
        <a:xfrm>
          <a:off x="13405320" y="17230680"/>
          <a:ext cx="735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1218600</xdr:colOff>
      <xdr:row>31</xdr:row>
      <xdr:rowOff>533520</xdr:rowOff>
    </xdr:to>
    <xdr:pic>
      <xdr:nvPicPr>
        <xdr:cNvPr id="53" name="图片 125" descr="mmexport1785379724884"/>
        <xdr:cNvPicPr/>
      </xdr:nvPicPr>
      <xdr:blipFill>
        <a:blip r:embed="rId54"/>
        <a:stretch/>
      </xdr:blipFill>
      <xdr:spPr>
        <a:xfrm>
          <a:off x="14401800" y="16697160"/>
          <a:ext cx="1218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666000</xdr:colOff>
      <xdr:row>33</xdr:row>
      <xdr:rowOff>533160</xdr:rowOff>
    </xdr:to>
    <xdr:pic>
      <xdr:nvPicPr>
        <xdr:cNvPr id="54" name="图片 127" descr="20260803_184504"/>
        <xdr:cNvPicPr/>
      </xdr:nvPicPr>
      <xdr:blipFill>
        <a:blip r:embed="rId55"/>
        <a:stretch/>
      </xdr:blipFill>
      <xdr:spPr>
        <a:xfrm>
          <a:off x="13405320" y="17764200"/>
          <a:ext cx="6660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755280</xdr:colOff>
      <xdr:row>37</xdr:row>
      <xdr:rowOff>533520</xdr:rowOff>
    </xdr:to>
    <xdr:pic>
      <xdr:nvPicPr>
        <xdr:cNvPr id="55" name="图片 128" descr="20260803_184419"/>
        <xdr:cNvPicPr/>
      </xdr:nvPicPr>
      <xdr:blipFill>
        <a:blip r:embed="rId56"/>
        <a:stretch/>
      </xdr:blipFill>
      <xdr:spPr>
        <a:xfrm>
          <a:off x="13405320" y="19897560"/>
          <a:ext cx="755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666720</xdr:colOff>
      <xdr:row>34</xdr:row>
      <xdr:rowOff>533520</xdr:rowOff>
    </xdr:to>
    <xdr:pic>
      <xdr:nvPicPr>
        <xdr:cNvPr id="56" name="图片 129" descr="20260803_184527"/>
        <xdr:cNvPicPr/>
      </xdr:nvPicPr>
      <xdr:blipFill>
        <a:blip r:embed="rId57"/>
        <a:stretch/>
      </xdr:blipFill>
      <xdr:spPr>
        <a:xfrm>
          <a:off x="13405320" y="18297360"/>
          <a:ext cx="666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660960</xdr:colOff>
      <xdr:row>36</xdr:row>
      <xdr:rowOff>533160</xdr:rowOff>
    </xdr:to>
    <xdr:pic>
      <xdr:nvPicPr>
        <xdr:cNvPr id="57" name="图片 130" descr="20260803_184614"/>
        <xdr:cNvPicPr/>
      </xdr:nvPicPr>
      <xdr:blipFill>
        <a:blip r:embed="rId58"/>
        <a:stretch/>
      </xdr:blipFill>
      <xdr:spPr>
        <a:xfrm>
          <a:off x="13405320" y="19364400"/>
          <a:ext cx="6609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667800</xdr:colOff>
      <xdr:row>35</xdr:row>
      <xdr:rowOff>533520</xdr:rowOff>
    </xdr:to>
    <xdr:pic>
      <xdr:nvPicPr>
        <xdr:cNvPr id="58" name="图片 131" descr="20260803_184619"/>
        <xdr:cNvPicPr/>
      </xdr:nvPicPr>
      <xdr:blipFill>
        <a:blip r:embed="rId59"/>
        <a:stretch/>
      </xdr:blipFill>
      <xdr:spPr>
        <a:xfrm>
          <a:off x="13405320" y="18830880"/>
          <a:ext cx="667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701640</xdr:colOff>
      <xdr:row>38</xdr:row>
      <xdr:rowOff>533520</xdr:rowOff>
    </xdr:to>
    <xdr:pic>
      <xdr:nvPicPr>
        <xdr:cNvPr id="59" name="图片 133" descr="IMG_20260731_154205.jpg"/>
        <xdr:cNvPicPr/>
      </xdr:nvPicPr>
      <xdr:blipFill>
        <a:blip r:embed="rId60"/>
        <a:stretch/>
      </xdr:blipFill>
      <xdr:spPr>
        <a:xfrm>
          <a:off x="13405320" y="20431080"/>
          <a:ext cx="7016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686160</xdr:colOff>
      <xdr:row>39</xdr:row>
      <xdr:rowOff>533160</xdr:rowOff>
    </xdr:to>
    <xdr:pic>
      <xdr:nvPicPr>
        <xdr:cNvPr id="60" name="图片 134" descr="IMG_20260731_155208.jpg"/>
        <xdr:cNvPicPr/>
      </xdr:nvPicPr>
      <xdr:blipFill>
        <a:blip r:embed="rId61"/>
        <a:stretch/>
      </xdr:blipFill>
      <xdr:spPr>
        <a:xfrm>
          <a:off x="13405320" y="20964600"/>
          <a:ext cx="686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972720</xdr:colOff>
      <xdr:row>39</xdr:row>
      <xdr:rowOff>533160</xdr:rowOff>
    </xdr:to>
    <xdr:pic>
      <xdr:nvPicPr>
        <xdr:cNvPr id="61" name="图片 135" descr=""/>
        <xdr:cNvPicPr/>
      </xdr:nvPicPr>
      <xdr:blipFill>
        <a:blip r:embed="rId62"/>
        <a:stretch/>
      </xdr:blipFill>
      <xdr:spPr>
        <a:xfrm>
          <a:off x="14401800" y="20964600"/>
          <a:ext cx="972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743040</xdr:colOff>
      <xdr:row>40</xdr:row>
      <xdr:rowOff>533520</xdr:rowOff>
    </xdr:to>
    <xdr:pic>
      <xdr:nvPicPr>
        <xdr:cNvPr id="62" name="图片 136" descr="IMG_20251216_102625.jpg"/>
        <xdr:cNvPicPr/>
      </xdr:nvPicPr>
      <xdr:blipFill>
        <a:blip r:embed="rId63"/>
        <a:stretch/>
      </xdr:blipFill>
      <xdr:spPr>
        <a:xfrm>
          <a:off x="13405320" y="21497760"/>
          <a:ext cx="743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41</xdr:row>
      <xdr:rowOff>0</xdr:rowOff>
    </xdr:from>
    <xdr:to>
      <xdr:col>19</xdr:col>
      <xdr:colOff>996120</xdr:colOff>
      <xdr:row>41</xdr:row>
      <xdr:rowOff>476640</xdr:rowOff>
    </xdr:to>
    <xdr:pic>
      <xdr:nvPicPr>
        <xdr:cNvPr id="63" name="图片 138" descr="IMG_20260803_143243.jpg"/>
        <xdr:cNvPicPr/>
      </xdr:nvPicPr>
      <xdr:blipFill>
        <a:blip r:embed="rId64"/>
        <a:stretch/>
      </xdr:blipFill>
      <xdr:spPr>
        <a:xfrm rot="5400000">
          <a:off x="13665240" y="21771720"/>
          <a:ext cx="476640" cy="99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945360</xdr:colOff>
      <xdr:row>41</xdr:row>
      <xdr:rowOff>533520</xdr:rowOff>
    </xdr:to>
    <xdr:pic>
      <xdr:nvPicPr>
        <xdr:cNvPr id="64" name="图片 139" descr=""/>
        <xdr:cNvPicPr/>
      </xdr:nvPicPr>
      <xdr:blipFill>
        <a:blip r:embed="rId65"/>
        <a:stretch/>
      </xdr:blipFill>
      <xdr:spPr>
        <a:xfrm>
          <a:off x="14401800" y="22031280"/>
          <a:ext cx="9453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995760</xdr:colOff>
      <xdr:row>42</xdr:row>
      <xdr:rowOff>527400</xdr:rowOff>
    </xdr:to>
    <xdr:pic>
      <xdr:nvPicPr>
        <xdr:cNvPr id="65" name="图片 140" descr="IMG_20260731_154604.jpg"/>
        <xdr:cNvPicPr/>
      </xdr:nvPicPr>
      <xdr:blipFill>
        <a:blip r:embed="rId66"/>
        <a:stretch/>
      </xdr:blipFill>
      <xdr:spPr>
        <a:xfrm>
          <a:off x="13405320" y="22564800"/>
          <a:ext cx="995760" cy="52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975600</xdr:colOff>
      <xdr:row>42</xdr:row>
      <xdr:rowOff>533160</xdr:rowOff>
    </xdr:to>
    <xdr:pic>
      <xdr:nvPicPr>
        <xdr:cNvPr id="66" name="图片 141" descr=""/>
        <xdr:cNvPicPr/>
      </xdr:nvPicPr>
      <xdr:blipFill>
        <a:blip r:embed="rId67"/>
        <a:stretch/>
      </xdr:blipFill>
      <xdr:spPr>
        <a:xfrm>
          <a:off x="14401800" y="22564800"/>
          <a:ext cx="975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995760</xdr:colOff>
      <xdr:row>43</xdr:row>
      <xdr:rowOff>496080</xdr:rowOff>
    </xdr:to>
    <xdr:pic>
      <xdr:nvPicPr>
        <xdr:cNvPr id="67" name="图片 142" descr="IMG_20260731_154946.jpg"/>
        <xdr:cNvPicPr/>
      </xdr:nvPicPr>
      <xdr:blipFill>
        <a:blip r:embed="rId68"/>
        <a:stretch/>
      </xdr:blipFill>
      <xdr:spPr>
        <a:xfrm>
          <a:off x="13405320" y="23097960"/>
          <a:ext cx="995760" cy="49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1006560</xdr:colOff>
      <xdr:row>43</xdr:row>
      <xdr:rowOff>533520</xdr:rowOff>
    </xdr:to>
    <xdr:pic>
      <xdr:nvPicPr>
        <xdr:cNvPr id="68" name="图片 143" descr=""/>
        <xdr:cNvPicPr/>
      </xdr:nvPicPr>
      <xdr:blipFill>
        <a:blip r:embed="rId69"/>
        <a:stretch/>
      </xdr:blipFill>
      <xdr:spPr>
        <a:xfrm>
          <a:off x="14401800" y="23097960"/>
          <a:ext cx="10065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995760</xdr:colOff>
      <xdr:row>44</xdr:row>
      <xdr:rowOff>455040</xdr:rowOff>
    </xdr:to>
    <xdr:pic>
      <xdr:nvPicPr>
        <xdr:cNvPr id="69" name="图片 144" descr="IMG_20240726_155828.jpg"/>
        <xdr:cNvPicPr/>
      </xdr:nvPicPr>
      <xdr:blipFill>
        <a:blip r:embed="rId70"/>
        <a:stretch/>
      </xdr:blipFill>
      <xdr:spPr>
        <a:xfrm>
          <a:off x="13405320" y="23631480"/>
          <a:ext cx="995760" cy="45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878040</xdr:colOff>
      <xdr:row>44</xdr:row>
      <xdr:rowOff>85680</xdr:rowOff>
    </xdr:from>
    <xdr:to>
      <xdr:col>20</xdr:col>
      <xdr:colOff>1586160</xdr:colOff>
      <xdr:row>44</xdr:row>
      <xdr:rowOff>469080</xdr:rowOff>
    </xdr:to>
    <xdr:pic>
      <xdr:nvPicPr>
        <xdr:cNvPr id="70" name="图片 145" descr=""/>
        <xdr:cNvPicPr/>
      </xdr:nvPicPr>
      <xdr:blipFill>
        <a:blip r:embed="rId71"/>
        <a:stretch/>
      </xdr:blipFill>
      <xdr:spPr>
        <a:xfrm>
          <a:off x="15279840" y="23717160"/>
          <a:ext cx="708120" cy="38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45</xdr:row>
      <xdr:rowOff>0</xdr:rowOff>
    </xdr:from>
    <xdr:to>
      <xdr:col>19</xdr:col>
      <xdr:colOff>996120</xdr:colOff>
      <xdr:row>45</xdr:row>
      <xdr:rowOff>532440</xdr:rowOff>
    </xdr:to>
    <xdr:pic>
      <xdr:nvPicPr>
        <xdr:cNvPr id="71" name="图片 146" descr="IMG_20240902_104351.jpg"/>
        <xdr:cNvPicPr/>
      </xdr:nvPicPr>
      <xdr:blipFill>
        <a:blip r:embed="rId72"/>
        <a:stretch/>
      </xdr:blipFill>
      <xdr:spPr>
        <a:xfrm rot="5400000">
          <a:off x="13637160" y="23933160"/>
          <a:ext cx="532440" cy="99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910440</xdr:colOff>
      <xdr:row>45</xdr:row>
      <xdr:rowOff>82080</xdr:rowOff>
    </xdr:from>
    <xdr:to>
      <xdr:col>20</xdr:col>
      <xdr:colOff>1535760</xdr:colOff>
      <xdr:row>45</xdr:row>
      <xdr:rowOff>412920</xdr:rowOff>
    </xdr:to>
    <xdr:pic>
      <xdr:nvPicPr>
        <xdr:cNvPr id="72" name="图片 147" descr=""/>
        <xdr:cNvPicPr/>
      </xdr:nvPicPr>
      <xdr:blipFill>
        <a:blip r:embed="rId73"/>
        <a:stretch/>
      </xdr:blipFill>
      <xdr:spPr>
        <a:xfrm>
          <a:off x="15312240" y="24247080"/>
          <a:ext cx="625320" cy="33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1389600</xdr:colOff>
      <xdr:row>46</xdr:row>
      <xdr:rowOff>533520</xdr:rowOff>
    </xdr:to>
    <xdr:pic>
      <xdr:nvPicPr>
        <xdr:cNvPr id="73" name="图片 121" descr=""/>
        <xdr:cNvPicPr/>
      </xdr:nvPicPr>
      <xdr:blipFill>
        <a:blip r:embed="rId74"/>
        <a:stretch/>
      </xdr:blipFill>
      <xdr:spPr>
        <a:xfrm>
          <a:off x="14401800" y="24698160"/>
          <a:ext cx="1389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1298160</xdr:colOff>
      <xdr:row>47</xdr:row>
      <xdr:rowOff>533520</xdr:rowOff>
    </xdr:to>
    <xdr:pic>
      <xdr:nvPicPr>
        <xdr:cNvPr id="74" name="图片 148" descr=""/>
        <xdr:cNvPicPr/>
      </xdr:nvPicPr>
      <xdr:blipFill>
        <a:blip r:embed="rId75"/>
        <a:stretch/>
      </xdr:blipFill>
      <xdr:spPr>
        <a:xfrm>
          <a:off x="14401800" y="25231680"/>
          <a:ext cx="12981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1366560</xdr:colOff>
      <xdr:row>48</xdr:row>
      <xdr:rowOff>533160</xdr:rowOff>
    </xdr:to>
    <xdr:pic>
      <xdr:nvPicPr>
        <xdr:cNvPr id="75" name="图片 149" descr=""/>
        <xdr:cNvPicPr/>
      </xdr:nvPicPr>
      <xdr:blipFill>
        <a:blip r:embed="rId76"/>
        <a:stretch/>
      </xdr:blipFill>
      <xdr:spPr>
        <a:xfrm>
          <a:off x="14401800" y="25765200"/>
          <a:ext cx="13665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995760</xdr:colOff>
      <xdr:row>46</xdr:row>
      <xdr:rowOff>493200</xdr:rowOff>
    </xdr:to>
    <xdr:pic>
      <xdr:nvPicPr>
        <xdr:cNvPr id="76" name="图片 150" descr=""/>
        <xdr:cNvPicPr/>
      </xdr:nvPicPr>
      <xdr:blipFill>
        <a:blip r:embed="rId77"/>
        <a:stretch/>
      </xdr:blipFill>
      <xdr:spPr>
        <a:xfrm>
          <a:off x="13405320" y="24698160"/>
          <a:ext cx="995760" cy="4932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934200</xdr:colOff>
      <xdr:row>47</xdr:row>
      <xdr:rowOff>533520</xdr:rowOff>
    </xdr:to>
    <xdr:pic>
      <xdr:nvPicPr>
        <xdr:cNvPr id="77" name="图片 151" descr=""/>
        <xdr:cNvPicPr/>
      </xdr:nvPicPr>
      <xdr:blipFill>
        <a:blip r:embed="rId78"/>
        <a:stretch/>
      </xdr:blipFill>
      <xdr:spPr>
        <a:xfrm>
          <a:off x="13405320" y="25231680"/>
          <a:ext cx="9342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604080</xdr:colOff>
      <xdr:row>48</xdr:row>
      <xdr:rowOff>533160</xdr:rowOff>
    </xdr:to>
    <xdr:pic>
      <xdr:nvPicPr>
        <xdr:cNvPr id="78" name="图片 152" descr=""/>
        <xdr:cNvPicPr/>
      </xdr:nvPicPr>
      <xdr:blipFill>
        <a:blip r:embed="rId79"/>
        <a:stretch/>
      </xdr:blipFill>
      <xdr:spPr>
        <a:xfrm>
          <a:off x="13405320" y="25765200"/>
          <a:ext cx="6040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926640</xdr:colOff>
      <xdr:row>33</xdr:row>
      <xdr:rowOff>533160</xdr:rowOff>
    </xdr:to>
    <xdr:pic>
      <xdr:nvPicPr>
        <xdr:cNvPr id="79" name="图片 153" descr=""/>
        <xdr:cNvPicPr/>
      </xdr:nvPicPr>
      <xdr:blipFill>
        <a:blip r:embed="rId80"/>
        <a:srcRect l="36250" t="20761" r="46716" b="62619"/>
        <a:stretch/>
      </xdr:blipFill>
      <xdr:spPr>
        <a:xfrm>
          <a:off x="14401800" y="17764200"/>
          <a:ext cx="9266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932040</xdr:colOff>
      <xdr:row>34</xdr:row>
      <xdr:rowOff>533520</xdr:rowOff>
    </xdr:to>
    <xdr:pic>
      <xdr:nvPicPr>
        <xdr:cNvPr id="80" name="图片 154" descr=""/>
        <xdr:cNvPicPr/>
      </xdr:nvPicPr>
      <xdr:blipFill>
        <a:blip r:embed="rId81"/>
        <a:srcRect l="18678" t="37750" r="64820" b="45256"/>
        <a:stretch/>
      </xdr:blipFill>
      <xdr:spPr>
        <a:xfrm>
          <a:off x="14401800" y="18297360"/>
          <a:ext cx="932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869400</xdr:colOff>
      <xdr:row>35</xdr:row>
      <xdr:rowOff>533520</xdr:rowOff>
    </xdr:to>
    <xdr:pic>
      <xdr:nvPicPr>
        <xdr:cNvPr id="81" name="图片 155" descr=""/>
        <xdr:cNvPicPr/>
      </xdr:nvPicPr>
      <xdr:blipFill>
        <a:blip r:embed="rId82"/>
        <a:srcRect l="36026" t="37511" r="47113" b="45025"/>
        <a:stretch/>
      </xdr:blipFill>
      <xdr:spPr>
        <a:xfrm>
          <a:off x="14401800" y="18830880"/>
          <a:ext cx="869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899640</xdr:colOff>
      <xdr:row>36</xdr:row>
      <xdr:rowOff>533160</xdr:rowOff>
    </xdr:to>
    <xdr:pic>
      <xdr:nvPicPr>
        <xdr:cNvPr id="82" name="图片 156" descr=""/>
        <xdr:cNvPicPr/>
      </xdr:nvPicPr>
      <xdr:blipFill>
        <a:blip r:embed="rId83"/>
        <a:srcRect l="18373" t="54899" r="64815" b="27149"/>
        <a:stretch/>
      </xdr:blipFill>
      <xdr:spPr>
        <a:xfrm>
          <a:off x="14401800" y="19364400"/>
          <a:ext cx="8996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883440</xdr:colOff>
      <xdr:row>37</xdr:row>
      <xdr:rowOff>533520</xdr:rowOff>
    </xdr:to>
    <xdr:pic>
      <xdr:nvPicPr>
        <xdr:cNvPr id="83" name="图片 157" descr=""/>
        <xdr:cNvPicPr/>
      </xdr:nvPicPr>
      <xdr:blipFill>
        <a:blip r:embed="rId84"/>
        <a:srcRect l="36430" t="54899" r="47113" b="27149"/>
        <a:stretch/>
      </xdr:blipFill>
      <xdr:spPr>
        <a:xfrm>
          <a:off x="14401800" y="19897560"/>
          <a:ext cx="8834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933120</xdr:colOff>
      <xdr:row>40</xdr:row>
      <xdr:rowOff>533520</xdr:rowOff>
    </xdr:to>
    <xdr:pic>
      <xdr:nvPicPr>
        <xdr:cNvPr id="84" name="图片 159" descr=""/>
        <xdr:cNvPicPr/>
      </xdr:nvPicPr>
      <xdr:blipFill>
        <a:blip r:embed="rId85"/>
        <a:stretch/>
      </xdr:blipFill>
      <xdr:spPr>
        <a:xfrm>
          <a:off x="14401800" y="21497760"/>
          <a:ext cx="933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20</xdr:col>
      <xdr:colOff>842040</xdr:colOff>
      <xdr:row>38</xdr:row>
      <xdr:rowOff>533520</xdr:rowOff>
    </xdr:to>
    <xdr:pic>
      <xdr:nvPicPr>
        <xdr:cNvPr id="85" name="图片 160" descr=""/>
        <xdr:cNvPicPr/>
      </xdr:nvPicPr>
      <xdr:blipFill>
        <a:blip r:embed="rId86"/>
        <a:stretch/>
      </xdr:blipFill>
      <xdr:spPr>
        <a:xfrm>
          <a:off x="14401800" y="20431080"/>
          <a:ext cx="842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925560</xdr:colOff>
      <xdr:row>13</xdr:row>
      <xdr:rowOff>533520</xdr:rowOff>
    </xdr:to>
    <xdr:pic>
      <xdr:nvPicPr>
        <xdr:cNvPr id="86" name="图片 161" descr=""/>
        <xdr:cNvPicPr/>
      </xdr:nvPicPr>
      <xdr:blipFill>
        <a:blip r:embed="rId87"/>
        <a:srcRect l="20121" t="40111" r="63232" b="42854"/>
        <a:stretch/>
      </xdr:blipFill>
      <xdr:spPr>
        <a:xfrm>
          <a:off x="14401800" y="6981840"/>
          <a:ext cx="925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1213200</xdr:colOff>
      <xdr:row>14</xdr:row>
      <xdr:rowOff>647640</xdr:rowOff>
    </xdr:to>
    <xdr:pic>
      <xdr:nvPicPr>
        <xdr:cNvPr id="87" name="图片 162" descr=""/>
        <xdr:cNvPicPr/>
      </xdr:nvPicPr>
      <xdr:blipFill>
        <a:blip r:embed="rId88"/>
        <a:srcRect l="2391" t="62888" r="80656" b="20257"/>
        <a:stretch/>
      </xdr:blipFill>
      <xdr:spPr>
        <a:xfrm>
          <a:off x="14401800" y="7515360"/>
          <a:ext cx="1213200" cy="6476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923040</xdr:colOff>
      <xdr:row>15</xdr:row>
      <xdr:rowOff>533160</xdr:rowOff>
    </xdr:to>
    <xdr:pic>
      <xdr:nvPicPr>
        <xdr:cNvPr id="88" name="图片 163" descr=""/>
        <xdr:cNvPicPr/>
      </xdr:nvPicPr>
      <xdr:blipFill>
        <a:blip r:embed="rId89"/>
        <a:srcRect l="2573" t="39960" r="80982" b="43181"/>
        <a:stretch/>
      </xdr:blipFill>
      <xdr:spPr>
        <a:xfrm>
          <a:off x="14401800" y="8163000"/>
          <a:ext cx="9230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822240</xdr:colOff>
      <xdr:row>16</xdr:row>
      <xdr:rowOff>533520</xdr:rowOff>
    </xdr:to>
    <xdr:pic>
      <xdr:nvPicPr>
        <xdr:cNvPr id="89" name="图片 164" descr=""/>
        <xdr:cNvPicPr/>
      </xdr:nvPicPr>
      <xdr:blipFill>
        <a:blip r:embed="rId90"/>
        <a:srcRect l="19954" t="39372" r="62897" b="43223"/>
        <a:stretch/>
      </xdr:blipFill>
      <xdr:spPr>
        <a:xfrm>
          <a:off x="14401800" y="8696160"/>
          <a:ext cx="8222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916560</xdr:colOff>
      <xdr:row>17</xdr:row>
      <xdr:rowOff>533520</xdr:rowOff>
    </xdr:to>
    <xdr:pic>
      <xdr:nvPicPr>
        <xdr:cNvPr id="90" name="图片 165" descr=""/>
        <xdr:cNvPicPr/>
      </xdr:nvPicPr>
      <xdr:blipFill>
        <a:blip r:embed="rId91"/>
        <a:srcRect l="2705" t="29002" r="81178" b="54332"/>
        <a:stretch/>
      </xdr:blipFill>
      <xdr:spPr>
        <a:xfrm>
          <a:off x="14401800" y="9229680"/>
          <a:ext cx="916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805320</xdr:colOff>
      <xdr:row>23</xdr:row>
      <xdr:rowOff>533520</xdr:rowOff>
    </xdr:to>
    <xdr:pic>
      <xdr:nvPicPr>
        <xdr:cNvPr id="91" name="图片 166" descr=""/>
        <xdr:cNvPicPr/>
      </xdr:nvPicPr>
      <xdr:blipFill>
        <a:blip r:embed="rId92"/>
        <a:srcRect l="36347" t="11962" r="47094" b="68504"/>
        <a:stretch/>
      </xdr:blipFill>
      <xdr:spPr>
        <a:xfrm>
          <a:off x="14401800" y="12430080"/>
          <a:ext cx="8053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850320</xdr:colOff>
      <xdr:row>24</xdr:row>
      <xdr:rowOff>533160</xdr:rowOff>
    </xdr:to>
    <xdr:pic>
      <xdr:nvPicPr>
        <xdr:cNvPr id="92" name="图片 167" descr=""/>
        <xdr:cNvPicPr/>
      </xdr:nvPicPr>
      <xdr:blipFill>
        <a:blip r:embed="rId93"/>
        <a:srcRect l="18914" t="32988" r="65080" b="50460"/>
        <a:stretch/>
      </xdr:blipFill>
      <xdr:spPr>
        <a:xfrm>
          <a:off x="14401800" y="12963600"/>
          <a:ext cx="8503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873000</xdr:colOff>
      <xdr:row>26</xdr:row>
      <xdr:rowOff>533520</xdr:rowOff>
    </xdr:to>
    <xdr:pic>
      <xdr:nvPicPr>
        <xdr:cNvPr id="93" name="图片 169" descr=""/>
        <xdr:cNvPicPr/>
      </xdr:nvPicPr>
      <xdr:blipFill>
        <a:blip r:embed="rId94"/>
        <a:srcRect l="18553" t="19056" r="64766" b="62741"/>
        <a:stretch/>
      </xdr:blipFill>
      <xdr:spPr>
        <a:xfrm>
          <a:off x="14401800" y="14030280"/>
          <a:ext cx="8730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979920</xdr:colOff>
      <xdr:row>30</xdr:row>
      <xdr:rowOff>66600</xdr:rowOff>
    </xdr:from>
    <xdr:to>
      <xdr:col>20</xdr:col>
      <xdr:colOff>1456560</xdr:colOff>
      <xdr:row>30</xdr:row>
      <xdr:rowOff>411480</xdr:rowOff>
    </xdr:to>
    <xdr:pic>
      <xdr:nvPicPr>
        <xdr:cNvPr id="94" name="图片 78" descr=""/>
        <xdr:cNvPicPr/>
      </xdr:nvPicPr>
      <xdr:blipFill>
        <a:blip r:embed="rId95"/>
        <a:srcRect l="2417" t="46083" r="80987" b="37616"/>
        <a:stretch/>
      </xdr:blipFill>
      <xdr:spPr>
        <a:xfrm flipH="1">
          <a:off x="15381720" y="16230600"/>
          <a:ext cx="476640" cy="344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995760</xdr:colOff>
      <xdr:row>4</xdr:row>
      <xdr:rowOff>199440</xdr:rowOff>
    </xdr:to>
    <xdr:pic>
      <xdr:nvPicPr>
        <xdr:cNvPr id="95" name="图片 86" descr=""/>
        <xdr:cNvPicPr/>
      </xdr:nvPicPr>
      <xdr:blipFill>
        <a:blip r:embed="rId96"/>
        <a:stretch/>
      </xdr:blipFill>
      <xdr:spPr>
        <a:xfrm>
          <a:off x="13405320" y="2181240"/>
          <a:ext cx="995760" cy="199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860400</xdr:colOff>
      <xdr:row>49</xdr:row>
      <xdr:rowOff>762120</xdr:rowOff>
    </xdr:to>
    <xdr:pic>
      <xdr:nvPicPr>
        <xdr:cNvPr id="96" name="图片 52" descr=""/>
        <xdr:cNvPicPr/>
      </xdr:nvPicPr>
      <xdr:blipFill>
        <a:blip r:embed="rId97"/>
        <a:stretch/>
      </xdr:blipFill>
      <xdr:spPr>
        <a:xfrm>
          <a:off x="13405320" y="26298360"/>
          <a:ext cx="86040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900000</xdr:colOff>
      <xdr:row>49</xdr:row>
      <xdr:rowOff>762120</xdr:rowOff>
    </xdr:to>
    <xdr:pic>
      <xdr:nvPicPr>
        <xdr:cNvPr id="97" name="图片 53" descr=""/>
        <xdr:cNvPicPr/>
      </xdr:nvPicPr>
      <xdr:blipFill>
        <a:blip r:embed="rId98"/>
        <a:stretch/>
      </xdr:blipFill>
      <xdr:spPr>
        <a:xfrm>
          <a:off x="14401800" y="26298360"/>
          <a:ext cx="90000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1166760</xdr:colOff>
      <xdr:row>49</xdr:row>
      <xdr:rowOff>762120</xdr:rowOff>
    </xdr:to>
    <xdr:pic>
      <xdr:nvPicPr>
        <xdr:cNvPr id="98" name="图片 54" descr=""/>
        <xdr:cNvPicPr/>
      </xdr:nvPicPr>
      <xdr:blipFill>
        <a:blip r:embed="rId99"/>
        <a:stretch/>
      </xdr:blipFill>
      <xdr:spPr>
        <a:xfrm>
          <a:off x="14401800" y="26298360"/>
          <a:ext cx="116676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835200</xdr:colOff>
      <xdr:row>49</xdr:row>
      <xdr:rowOff>762120</xdr:rowOff>
    </xdr:to>
    <xdr:pic>
      <xdr:nvPicPr>
        <xdr:cNvPr id="99" name="图片 60" descr=""/>
        <xdr:cNvPicPr/>
      </xdr:nvPicPr>
      <xdr:blipFill>
        <a:blip r:embed="rId100"/>
        <a:stretch/>
      </xdr:blipFill>
      <xdr:spPr>
        <a:xfrm>
          <a:off x="14401800" y="26298360"/>
          <a:ext cx="835200" cy="762120"/>
        </a:xfrm>
        <a:prstGeom prst="rect">
          <a:avLst/>
        </a:prstGeom>
        <a:ln w="9525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G1" activePane="topRight" state="frozen"/>
      <selection pane="topLeft" activeCell="A1" activeCellId="0" sqref="A1"/>
      <selection pane="topRight" activeCell="V23" activeCellId="0" sqref="V23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70.56"/>
    <col collapsed="false" customWidth="true" hidden="false" outlineLevel="0" max="3" min="3" style="2" width="22.92"/>
    <col collapsed="false" customWidth="true" hidden="true" outlineLevel="0" max="4" min="4" style="2" width="17.77"/>
    <col collapsed="false" customWidth="true" hidden="true" outlineLevel="0" max="5" min="5" style="2" width="41.76"/>
    <col collapsed="false" customWidth="false" hidden="true" outlineLevel="0" max="6" min="6" style="2" width="9.02"/>
    <col collapsed="false" customWidth="true" hidden="false" outlineLevel="0" max="7" min="7" style="2" width="20.37"/>
    <col collapsed="false" customWidth="true" hidden="true" outlineLevel="0" max="8" min="8" style="2" width="14.63"/>
    <col collapsed="false" customWidth="true" hidden="true" outlineLevel="0" max="9" min="9" style="3" width="20.13"/>
    <col collapsed="false" customWidth="true" hidden="true" outlineLevel="0" max="10" min="10" style="3" width="13.53"/>
    <col collapsed="false" customWidth="true" hidden="true" outlineLevel="0" max="11" min="11" style="3" width="12.63"/>
    <col collapsed="false" customWidth="true" hidden="true" outlineLevel="0" max="12" min="12" style="3" width="49.27"/>
    <col collapsed="false" customWidth="true" hidden="true" outlineLevel="0" max="13" min="13" style="3" width="13.77"/>
    <col collapsed="false" customWidth="true" hidden="false" outlineLevel="0" max="14" min="14" style="3" width="22.93"/>
    <col collapsed="false" customWidth="true" hidden="false" outlineLevel="0" max="16" min="15" style="2" width="14.14"/>
    <col collapsed="false" customWidth="true" hidden="true" outlineLevel="0" max="17" min="17" style="2" width="12"/>
    <col collapsed="false" customWidth="true" hidden="true" outlineLevel="0" max="18" min="18" style="2" width="15.88"/>
    <col collapsed="false" customWidth="true" hidden="true" outlineLevel="0" max="19" min="19" style="2" width="15.77"/>
    <col collapsed="false" customWidth="true" hidden="false" outlineLevel="0" max="20" min="20" style="2" width="14.27"/>
    <col collapsed="false" customWidth="true" hidden="false" outlineLevel="0" max="21" min="21" style="2" width="28.75"/>
    <col collapsed="false" customWidth="true" hidden="false" outlineLevel="0" max="22" min="22" style="2" width="14.27"/>
    <col collapsed="false" customWidth="true" hidden="false" outlineLevel="0" max="23" min="23" style="2" width="16.43"/>
    <col collapsed="false" customWidth="true" hidden="false" outlineLevel="0" max="25" min="24" style="4" width="16.43"/>
    <col collapsed="false" customWidth="true" hidden="false" outlineLevel="0" max="26" min="26" style="5" width="15"/>
    <col collapsed="false" customWidth="true" hidden="false" outlineLevel="0" max="27" min="27" style="1" width="17"/>
    <col collapsed="false" customWidth="true" hidden="false" outlineLevel="0" max="28" min="28" style="1" width="10.63"/>
    <col collapsed="false" customWidth="true" hidden="false" outlineLevel="0" max="29" min="29" style="6" width="11.63"/>
    <col collapsed="false" customWidth="true" hidden="false" outlineLevel="0" max="30" min="30" style="5" width="11.63"/>
    <col collapsed="false" customWidth="true" hidden="false" outlineLevel="0" max="31" min="31" style="1" width="19.63"/>
    <col collapsed="false" customWidth="true" hidden="false" outlineLevel="0" max="32" min="32" style="2" width="18.13"/>
    <col collapsed="false" customWidth="true" hidden="false" outlineLevel="0" max="33" min="33" style="2" width="22.92"/>
    <col collapsed="false" customWidth="true" hidden="false" outlineLevel="0" max="34" min="34" style="2" width="17"/>
    <col collapsed="false" customWidth="true" hidden="false" outlineLevel="0" max="35" min="35" style="2" width="11.46"/>
    <col collapsed="false" customWidth="true" hidden="false" outlineLevel="0" max="36" min="36" style="2" width="14.87"/>
    <col collapsed="false" customWidth="false" hidden="false" outlineLevel="0" max="16384" min="37" style="2" width="9"/>
  </cols>
  <sheetData>
    <row r="1" s="12" customFormat="true" ht="45.75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8"/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10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1</v>
      </c>
      <c r="AH1" s="8" t="s">
        <v>30</v>
      </c>
      <c r="AI1" s="11" t="s">
        <v>31</v>
      </c>
    </row>
    <row r="2" customFormat="false" ht="42" hidden="false" customHeight="true" outlineLevel="0" collapsed="false">
      <c r="A2" s="13" t="s">
        <v>32</v>
      </c>
      <c r="B2" s="13" t="s">
        <v>33</v>
      </c>
      <c r="C2" s="13" t="s">
        <v>34</v>
      </c>
      <c r="D2" s="14" t="s">
        <v>35</v>
      </c>
      <c r="E2" s="15" t="s">
        <v>36</v>
      </c>
      <c r="F2" s="16"/>
      <c r="G2" s="13" t="s">
        <v>37</v>
      </c>
      <c r="H2" s="15" t="s">
        <v>38</v>
      </c>
      <c r="I2" s="15" t="s">
        <v>39</v>
      </c>
      <c r="J2" s="13" t="n">
        <v>8466200090</v>
      </c>
      <c r="K2" s="13" t="n">
        <v>84662090</v>
      </c>
      <c r="L2" s="17" t="s">
        <v>40</v>
      </c>
      <c r="M2" s="18" t="s">
        <v>41</v>
      </c>
      <c r="N2" s="15" t="s">
        <v>42</v>
      </c>
      <c r="O2" s="15" t="s">
        <v>38</v>
      </c>
      <c r="P2" s="15" t="s">
        <v>38</v>
      </c>
      <c r="Q2" s="19" t="n">
        <v>46233</v>
      </c>
      <c r="R2" s="15" t="s">
        <v>43</v>
      </c>
      <c r="S2" s="15" t="s">
        <v>44</v>
      </c>
      <c r="T2" s="20"/>
      <c r="U2" s="15"/>
      <c r="V2" s="15" t="n">
        <v>1</v>
      </c>
      <c r="W2" s="15"/>
      <c r="X2" s="21" t="n">
        <v>230</v>
      </c>
      <c r="Y2" s="22" t="n">
        <f aca="false">ROUND(X2/1.13*1.08/6.7894,4)</f>
        <v>32.3774</v>
      </c>
      <c r="Z2" s="23" t="n">
        <f aca="false">ROUND(Y2*V2,2)</f>
        <v>32.38</v>
      </c>
      <c r="AA2" s="24" t="s">
        <v>45</v>
      </c>
      <c r="AB2" s="25" t="n">
        <v>1</v>
      </c>
      <c r="AC2" s="26" t="n">
        <v>12</v>
      </c>
      <c r="AD2" s="13" t="n">
        <v>2.3</v>
      </c>
      <c r="AE2" s="25" t="s">
        <v>46</v>
      </c>
      <c r="AF2" s="13" t="s">
        <v>47</v>
      </c>
      <c r="AG2" s="13" t="s">
        <v>34</v>
      </c>
      <c r="AH2" s="27" t="s">
        <v>48</v>
      </c>
      <c r="AI2" s="28" t="n">
        <f aca="false">ROUND(X2/1.13*1.08,4)</f>
        <v>219.823</v>
      </c>
    </row>
    <row r="3" customFormat="false" ht="42" hidden="false" customHeight="true" outlineLevel="0" collapsed="false">
      <c r="A3" s="13" t="s">
        <v>49</v>
      </c>
      <c r="B3" s="13" t="s">
        <v>50</v>
      </c>
      <c r="C3" s="13" t="s">
        <v>34</v>
      </c>
      <c r="D3" s="14" t="s">
        <v>51</v>
      </c>
      <c r="E3" s="15" t="s">
        <v>36</v>
      </c>
      <c r="F3" s="16"/>
      <c r="G3" s="13" t="s">
        <v>37</v>
      </c>
      <c r="H3" s="15" t="s">
        <v>38</v>
      </c>
      <c r="I3" s="15" t="s">
        <v>52</v>
      </c>
      <c r="J3" s="13" t="n">
        <v>8466200090</v>
      </c>
      <c r="K3" s="13" t="n">
        <v>84662090</v>
      </c>
      <c r="L3" s="17" t="s">
        <v>40</v>
      </c>
      <c r="M3" s="18" t="s">
        <v>53</v>
      </c>
      <c r="N3" s="15" t="s">
        <v>54</v>
      </c>
      <c r="O3" s="15" t="s">
        <v>38</v>
      </c>
      <c r="P3" s="15" t="s">
        <v>38</v>
      </c>
      <c r="Q3" s="19" t="n">
        <v>46233</v>
      </c>
      <c r="R3" s="15" t="s">
        <v>43</v>
      </c>
      <c r="S3" s="15" t="s">
        <v>44</v>
      </c>
      <c r="T3" s="20"/>
      <c r="U3" s="15"/>
      <c r="V3" s="15" t="n">
        <v>1</v>
      </c>
      <c r="W3" s="15"/>
      <c r="X3" s="21" t="n">
        <v>25</v>
      </c>
      <c r="Y3" s="22" t="n">
        <f aca="false">ROUND(X3/1.13*1.08/6.7894,4)</f>
        <v>3.5193</v>
      </c>
      <c r="Z3" s="23" t="n">
        <f aca="false">ROUND(Y3*V3,2)</f>
        <v>3.52</v>
      </c>
      <c r="AA3" s="24"/>
      <c r="AB3" s="24"/>
      <c r="AC3" s="26"/>
      <c r="AD3" s="13" t="n">
        <v>0.21</v>
      </c>
      <c r="AE3" s="25"/>
      <c r="AF3" s="13" t="s">
        <v>55</v>
      </c>
      <c r="AG3" s="13" t="s">
        <v>34</v>
      </c>
      <c r="AH3" s="27" t="s">
        <v>48</v>
      </c>
      <c r="AI3" s="28" t="n">
        <f aca="false">ROUND(X3/1.13*1.08,4)</f>
        <v>23.8938</v>
      </c>
    </row>
    <row r="4" customFormat="false" ht="42" hidden="false" customHeight="true" outlineLevel="0" collapsed="false">
      <c r="A4" s="13" t="s">
        <v>56</v>
      </c>
      <c r="B4" s="13" t="s">
        <v>57</v>
      </c>
      <c r="C4" s="13" t="s">
        <v>34</v>
      </c>
      <c r="D4" s="14" t="s">
        <v>58</v>
      </c>
      <c r="E4" s="15" t="s">
        <v>36</v>
      </c>
      <c r="F4" s="16"/>
      <c r="G4" s="13" t="s">
        <v>37</v>
      </c>
      <c r="H4" s="15" t="s">
        <v>38</v>
      </c>
      <c r="I4" s="15" t="s">
        <v>59</v>
      </c>
      <c r="J4" s="13" t="n">
        <v>8466200090</v>
      </c>
      <c r="K4" s="13" t="n">
        <v>84662090</v>
      </c>
      <c r="L4" s="17" t="s">
        <v>40</v>
      </c>
      <c r="M4" s="18" t="s">
        <v>60</v>
      </c>
      <c r="N4" s="15" t="s">
        <v>61</v>
      </c>
      <c r="O4" s="15" t="s">
        <v>38</v>
      </c>
      <c r="P4" s="15" t="s">
        <v>38</v>
      </c>
      <c r="Q4" s="19" t="n">
        <v>46233</v>
      </c>
      <c r="R4" s="15" t="s">
        <v>43</v>
      </c>
      <c r="S4" s="15" t="s">
        <v>44</v>
      </c>
      <c r="T4" s="20"/>
      <c r="U4" s="15"/>
      <c r="V4" s="15" t="n">
        <v>1</v>
      </c>
      <c r="W4" s="15"/>
      <c r="X4" s="21" t="n">
        <v>30</v>
      </c>
      <c r="Y4" s="22" t="n">
        <f aca="false">ROUND(X4/1.13*1.08/6.7894,4)</f>
        <v>4.2231</v>
      </c>
      <c r="Z4" s="23" t="n">
        <f aca="false">ROUND(Y4*V4,2)</f>
        <v>4.22</v>
      </c>
      <c r="AA4" s="24"/>
      <c r="AB4" s="24"/>
      <c r="AC4" s="26"/>
      <c r="AD4" s="13" t="n">
        <v>0.09</v>
      </c>
      <c r="AE4" s="25"/>
      <c r="AF4" s="13" t="s">
        <v>62</v>
      </c>
      <c r="AG4" s="13" t="s">
        <v>34</v>
      </c>
      <c r="AH4" s="27" t="s">
        <v>48</v>
      </c>
      <c r="AI4" s="28" t="n">
        <f aca="false">ROUND(X4/1.13*1.08,4)</f>
        <v>28.6726</v>
      </c>
    </row>
    <row r="5" customFormat="false" ht="42" hidden="false" customHeight="true" outlineLevel="0" collapsed="false">
      <c r="A5" s="13" t="s">
        <v>63</v>
      </c>
      <c r="B5" s="13" t="s">
        <v>64</v>
      </c>
      <c r="C5" s="13" t="s">
        <v>34</v>
      </c>
      <c r="D5" s="14" t="s">
        <v>65</v>
      </c>
      <c r="E5" s="15" t="s">
        <v>36</v>
      </c>
      <c r="F5" s="16"/>
      <c r="G5" s="13" t="s">
        <v>66</v>
      </c>
      <c r="H5" s="15" t="s">
        <v>38</v>
      </c>
      <c r="I5" s="15" t="s">
        <v>67</v>
      </c>
      <c r="J5" s="29" t="n">
        <v>7326901990</v>
      </c>
      <c r="K5" s="29" t="n">
        <v>73269099</v>
      </c>
      <c r="L5" s="17" t="s">
        <v>68</v>
      </c>
      <c r="M5" s="18" t="s">
        <v>69</v>
      </c>
      <c r="N5" s="15" t="s">
        <v>61</v>
      </c>
      <c r="O5" s="15" t="s">
        <v>38</v>
      </c>
      <c r="P5" s="15" t="s">
        <v>38</v>
      </c>
      <c r="Q5" s="19" t="n">
        <v>46233</v>
      </c>
      <c r="R5" s="15" t="s">
        <v>43</v>
      </c>
      <c r="S5" s="15" t="s">
        <v>44</v>
      </c>
      <c r="T5" s="20"/>
      <c r="U5" s="15"/>
      <c r="V5" s="15" t="n">
        <v>20</v>
      </c>
      <c r="W5" s="15"/>
      <c r="X5" s="21" t="n">
        <v>15</v>
      </c>
      <c r="Y5" s="22" t="n">
        <f aca="false">ROUND(X5/1.13*1.08/6.7894,4)</f>
        <v>2.1116</v>
      </c>
      <c r="Z5" s="23" t="n">
        <f aca="false">ROUND(Y5*V5,2)</f>
        <v>42.23</v>
      </c>
      <c r="AA5" s="24"/>
      <c r="AB5" s="24"/>
      <c r="AC5" s="26"/>
      <c r="AD5" s="13" t="n">
        <v>1.2</v>
      </c>
      <c r="AE5" s="25"/>
      <c r="AF5" s="13" t="s">
        <v>70</v>
      </c>
      <c r="AG5" s="13" t="s">
        <v>34</v>
      </c>
      <c r="AH5" s="27" t="s">
        <v>48</v>
      </c>
      <c r="AI5" s="28" t="n">
        <f aca="false">ROUND(X5/1.13*1.08,4)</f>
        <v>14.3363</v>
      </c>
    </row>
    <row r="6" customFormat="false" ht="42" hidden="false" customHeight="true" outlineLevel="0" collapsed="false">
      <c r="A6" s="13" t="s">
        <v>71</v>
      </c>
      <c r="B6" s="13" t="s">
        <v>72</v>
      </c>
      <c r="C6" s="13" t="s">
        <v>34</v>
      </c>
      <c r="D6" s="14" t="s">
        <v>73</v>
      </c>
      <c r="E6" s="15" t="s">
        <v>36</v>
      </c>
      <c r="F6" s="16"/>
      <c r="G6" s="13" t="s">
        <v>74</v>
      </c>
      <c r="H6" s="15" t="s">
        <v>38</v>
      </c>
      <c r="I6" s="15" t="s">
        <v>75</v>
      </c>
      <c r="J6" s="13" t="n">
        <v>8466200090</v>
      </c>
      <c r="K6" s="13" t="n">
        <v>84662090</v>
      </c>
      <c r="L6" s="17" t="s">
        <v>76</v>
      </c>
      <c r="M6" s="18" t="s">
        <v>69</v>
      </c>
      <c r="N6" s="15" t="s">
        <v>77</v>
      </c>
      <c r="O6" s="15" t="s">
        <v>38</v>
      </c>
      <c r="P6" s="15" t="s">
        <v>38</v>
      </c>
      <c r="Q6" s="19" t="n">
        <v>46233</v>
      </c>
      <c r="R6" s="15" t="s">
        <v>43</v>
      </c>
      <c r="S6" s="15" t="s">
        <v>44</v>
      </c>
      <c r="T6" s="20"/>
      <c r="U6" s="15"/>
      <c r="V6" s="15" t="n">
        <v>40</v>
      </c>
      <c r="W6" s="15"/>
      <c r="X6" s="21" t="n">
        <v>11</v>
      </c>
      <c r="Y6" s="22" t="n">
        <f aca="false">ROUND(X6/1.13*1.08/6.7894,4)</f>
        <v>1.5485</v>
      </c>
      <c r="Z6" s="23" t="n">
        <f aca="false">ROUND(Y6*V6,2)</f>
        <v>61.94</v>
      </c>
      <c r="AA6" s="24"/>
      <c r="AB6" s="24"/>
      <c r="AC6" s="26"/>
      <c r="AD6" s="13" t="n">
        <v>0.67</v>
      </c>
      <c r="AE6" s="25"/>
      <c r="AF6" s="13" t="s">
        <v>78</v>
      </c>
      <c r="AG6" s="13" t="s">
        <v>34</v>
      </c>
      <c r="AH6" s="27" t="s">
        <v>48</v>
      </c>
      <c r="AI6" s="28" t="n">
        <f aca="false">ROUND(X6/1.13*1.08,4)</f>
        <v>10.5133</v>
      </c>
    </row>
    <row r="7" customFormat="false" ht="42" hidden="false" customHeight="true" outlineLevel="0" collapsed="false">
      <c r="A7" s="13" t="s">
        <v>79</v>
      </c>
      <c r="B7" s="13" t="s">
        <v>80</v>
      </c>
      <c r="C7" s="13" t="s">
        <v>81</v>
      </c>
      <c r="D7" s="14" t="s">
        <v>82</v>
      </c>
      <c r="E7" s="15" t="s">
        <v>36</v>
      </c>
      <c r="F7" s="16"/>
      <c r="G7" s="13" t="s">
        <v>74</v>
      </c>
      <c r="H7" s="15" t="s">
        <v>38</v>
      </c>
      <c r="I7" s="15" t="s">
        <v>83</v>
      </c>
      <c r="J7" s="13" t="n">
        <v>8504401990</v>
      </c>
      <c r="K7" s="13" t="n">
        <v>85044019</v>
      </c>
      <c r="L7" s="17" t="s">
        <v>84</v>
      </c>
      <c r="M7" s="18" t="s">
        <v>85</v>
      </c>
      <c r="N7" s="15" t="s">
        <v>86</v>
      </c>
      <c r="O7" s="15" t="s">
        <v>87</v>
      </c>
      <c r="P7" s="15" t="s">
        <v>88</v>
      </c>
      <c r="Q7" s="19" t="n">
        <v>46233</v>
      </c>
      <c r="R7" s="15" t="s">
        <v>43</v>
      </c>
      <c r="S7" s="15" t="s">
        <v>44</v>
      </c>
      <c r="T7" s="20"/>
      <c r="U7" s="15"/>
      <c r="V7" s="15" t="n">
        <v>1</v>
      </c>
      <c r="W7" s="15"/>
      <c r="X7" s="21" t="n">
        <v>80</v>
      </c>
      <c r="Y7" s="22" t="n">
        <f aca="false">ROUND(X7/1.13*1.08/6.7894,4)</f>
        <v>11.2617</v>
      </c>
      <c r="Z7" s="23" t="n">
        <f aca="false">ROUND(Y7*V7,2)</f>
        <v>11.26</v>
      </c>
      <c r="AA7" s="24"/>
      <c r="AB7" s="24"/>
      <c r="AC7" s="26"/>
      <c r="AD7" s="13" t="n">
        <v>1.4</v>
      </c>
      <c r="AE7" s="25"/>
      <c r="AF7" s="13" t="s">
        <v>89</v>
      </c>
      <c r="AG7" s="13" t="s">
        <v>81</v>
      </c>
      <c r="AH7" s="27" t="s">
        <v>48</v>
      </c>
      <c r="AI7" s="28" t="n">
        <f aca="false">ROUND(X7/1.13*1.08,4)</f>
        <v>76.4602</v>
      </c>
    </row>
    <row r="8" customFormat="false" ht="42" hidden="false" customHeight="true" outlineLevel="0" collapsed="false">
      <c r="A8" s="13" t="s">
        <v>90</v>
      </c>
      <c r="B8" s="13" t="s">
        <v>91</v>
      </c>
      <c r="C8" s="13" t="s">
        <v>81</v>
      </c>
      <c r="D8" s="14" t="s">
        <v>92</v>
      </c>
      <c r="E8" s="15" t="s">
        <v>36</v>
      </c>
      <c r="F8" s="16"/>
      <c r="G8" s="13" t="s">
        <v>93</v>
      </c>
      <c r="H8" s="15" t="s">
        <v>38</v>
      </c>
      <c r="I8" s="15" t="s">
        <v>94</v>
      </c>
      <c r="J8" s="13" t="n">
        <v>9030899090</v>
      </c>
      <c r="K8" s="13" t="n">
        <v>90308910</v>
      </c>
      <c r="L8" s="17" t="s">
        <v>95</v>
      </c>
      <c r="M8" s="18" t="s">
        <v>96</v>
      </c>
      <c r="N8" s="15" t="s">
        <v>97</v>
      </c>
      <c r="O8" s="15" t="s">
        <v>98</v>
      </c>
      <c r="P8" s="15" t="s">
        <v>99</v>
      </c>
      <c r="Q8" s="19" t="n">
        <v>46233</v>
      </c>
      <c r="R8" s="15" t="s">
        <v>43</v>
      </c>
      <c r="S8" s="15" t="s">
        <v>44</v>
      </c>
      <c r="T8" s="20"/>
      <c r="U8" s="15"/>
      <c r="V8" s="15" t="n">
        <v>1</v>
      </c>
      <c r="W8" s="15"/>
      <c r="X8" s="21" t="n">
        <v>150</v>
      </c>
      <c r="Y8" s="22" t="n">
        <f aca="false">ROUND(X8/1.13*1.08/6.7894,4)</f>
        <v>21.1157</v>
      </c>
      <c r="Z8" s="23" t="n">
        <f aca="false">ROUND(Y8*V8,2)</f>
        <v>21.12</v>
      </c>
      <c r="AA8" s="24"/>
      <c r="AB8" s="24"/>
      <c r="AC8" s="26"/>
      <c r="AD8" s="13" t="n">
        <v>0.5</v>
      </c>
      <c r="AE8" s="25"/>
      <c r="AF8" s="13" t="s">
        <v>100</v>
      </c>
      <c r="AG8" s="13" t="s">
        <v>81</v>
      </c>
      <c r="AH8" s="27" t="s">
        <v>48</v>
      </c>
      <c r="AI8" s="28" t="n">
        <f aca="false">ROUND(X8/1.13*1.08,4)</f>
        <v>143.3628</v>
      </c>
    </row>
    <row r="9" customFormat="false" ht="42" hidden="false" customHeight="true" outlineLevel="0" collapsed="false">
      <c r="A9" s="13" t="s">
        <v>90</v>
      </c>
      <c r="B9" s="13" t="s">
        <v>101</v>
      </c>
      <c r="C9" s="13" t="s">
        <v>81</v>
      </c>
      <c r="D9" s="14" t="s">
        <v>92</v>
      </c>
      <c r="E9" s="15" t="s">
        <v>36</v>
      </c>
      <c r="F9" s="16"/>
      <c r="G9" s="13" t="s">
        <v>102</v>
      </c>
      <c r="H9" s="15" t="s">
        <v>38</v>
      </c>
      <c r="I9" s="15" t="s">
        <v>103</v>
      </c>
      <c r="J9" s="13" t="n">
        <v>9030899090</v>
      </c>
      <c r="K9" s="13" t="n">
        <v>90308910</v>
      </c>
      <c r="L9" s="17" t="s">
        <v>104</v>
      </c>
      <c r="M9" s="18" t="s">
        <v>85</v>
      </c>
      <c r="N9" s="15" t="s">
        <v>86</v>
      </c>
      <c r="O9" s="15" t="s">
        <v>105</v>
      </c>
      <c r="P9" s="15" t="s">
        <v>99</v>
      </c>
      <c r="Q9" s="19" t="n">
        <v>46233</v>
      </c>
      <c r="R9" s="15" t="s">
        <v>43</v>
      </c>
      <c r="S9" s="15" t="s">
        <v>44</v>
      </c>
      <c r="T9" s="20"/>
      <c r="U9" s="15"/>
      <c r="V9" s="15" t="n">
        <v>1</v>
      </c>
      <c r="W9" s="15"/>
      <c r="X9" s="21" t="n">
        <v>130</v>
      </c>
      <c r="Y9" s="22" t="n">
        <f aca="false">ROUND(X9/1.13*1.08/6.7894,4)</f>
        <v>18.3003</v>
      </c>
      <c r="Z9" s="23" t="n">
        <f aca="false">ROUND(Y9*V9,2)</f>
        <v>18.3</v>
      </c>
      <c r="AA9" s="24"/>
      <c r="AB9" s="24"/>
      <c r="AC9" s="26"/>
      <c r="AD9" s="13" t="n">
        <v>0.95</v>
      </c>
      <c r="AE9" s="25"/>
      <c r="AF9" s="13" t="s">
        <v>106</v>
      </c>
      <c r="AG9" s="13" t="s">
        <v>81</v>
      </c>
      <c r="AH9" s="27" t="s">
        <v>48</v>
      </c>
      <c r="AI9" s="28" t="n">
        <f aca="false">ROUND(X9/1.13*1.08,4)</f>
        <v>124.2478</v>
      </c>
    </row>
    <row r="10" customFormat="false" ht="42" hidden="false" customHeight="true" outlineLevel="0" collapsed="false">
      <c r="A10" s="13" t="s">
        <v>107</v>
      </c>
      <c r="B10" s="13" t="s">
        <v>108</v>
      </c>
      <c r="C10" s="13" t="s">
        <v>81</v>
      </c>
      <c r="D10" s="14" t="s">
        <v>109</v>
      </c>
      <c r="E10" s="15" t="s">
        <v>36</v>
      </c>
      <c r="F10" s="16"/>
      <c r="G10" s="13" t="s">
        <v>110</v>
      </c>
      <c r="H10" s="15" t="s">
        <v>38</v>
      </c>
      <c r="I10" s="15" t="s">
        <v>111</v>
      </c>
      <c r="J10" s="13" t="n">
        <v>9030899090</v>
      </c>
      <c r="K10" s="13" t="n">
        <v>90308410</v>
      </c>
      <c r="L10" s="17" t="s">
        <v>112</v>
      </c>
      <c r="M10" s="18" t="s">
        <v>113</v>
      </c>
      <c r="N10" s="15" t="s">
        <v>114</v>
      </c>
      <c r="O10" s="15" t="s">
        <v>38</v>
      </c>
      <c r="P10" s="15" t="s">
        <v>38</v>
      </c>
      <c r="Q10" s="19" t="n">
        <v>46233</v>
      </c>
      <c r="R10" s="15" t="s">
        <v>43</v>
      </c>
      <c r="S10" s="15" t="s">
        <v>44</v>
      </c>
      <c r="T10" s="20"/>
      <c r="U10" s="15"/>
      <c r="V10" s="30" t="n">
        <v>2</v>
      </c>
      <c r="W10" s="15" t="n">
        <v>1</v>
      </c>
      <c r="X10" s="21" t="n">
        <v>180</v>
      </c>
      <c r="Y10" s="22" t="n">
        <f aca="false">ROUND(X10/1.13*1.08/6.7894,4)</f>
        <v>25.3388</v>
      </c>
      <c r="Z10" s="23" t="n">
        <f aca="false">ROUND(Y10*V10,2)</f>
        <v>50.68</v>
      </c>
      <c r="AA10" s="24"/>
      <c r="AB10" s="24"/>
      <c r="AC10" s="26"/>
      <c r="AD10" s="13" t="n">
        <v>2.3</v>
      </c>
      <c r="AE10" s="25"/>
      <c r="AF10" s="13" t="s">
        <v>115</v>
      </c>
      <c r="AG10" s="13" t="s">
        <v>81</v>
      </c>
      <c r="AH10" s="27" t="s">
        <v>48</v>
      </c>
      <c r="AI10" s="28" t="n">
        <f aca="false">ROUND(X10/1.13*1.08,4)</f>
        <v>172.0354</v>
      </c>
    </row>
    <row r="11" customFormat="false" ht="42" hidden="false" customHeight="true" outlineLevel="0" collapsed="false">
      <c r="A11" s="13" t="s">
        <v>116</v>
      </c>
      <c r="B11" s="13" t="s">
        <v>117</v>
      </c>
      <c r="C11" s="13" t="s">
        <v>118</v>
      </c>
      <c r="D11" s="14" t="s">
        <v>119</v>
      </c>
      <c r="E11" s="15" t="s">
        <v>120</v>
      </c>
      <c r="F11" s="16"/>
      <c r="G11" s="13" t="s">
        <v>121</v>
      </c>
      <c r="H11" s="15" t="s">
        <v>38</v>
      </c>
      <c r="I11" s="15" t="s">
        <v>38</v>
      </c>
      <c r="J11" s="13" t="n">
        <v>8538900000</v>
      </c>
      <c r="K11" s="13" t="n">
        <v>85389019</v>
      </c>
      <c r="L11" s="17" t="s">
        <v>122</v>
      </c>
      <c r="M11" s="18" t="s">
        <v>123</v>
      </c>
      <c r="N11" s="15" t="s">
        <v>124</v>
      </c>
      <c r="O11" s="15" t="s">
        <v>38</v>
      </c>
      <c r="P11" s="15" t="s">
        <v>38</v>
      </c>
      <c r="Q11" s="19" t="n">
        <v>46162</v>
      </c>
      <c r="R11" s="15" t="s">
        <v>43</v>
      </c>
      <c r="S11" s="15" t="s">
        <v>44</v>
      </c>
      <c r="T11" s="20"/>
      <c r="U11" s="15"/>
      <c r="V11" s="15" t="n">
        <v>50</v>
      </c>
      <c r="W11" s="15"/>
      <c r="X11" s="21" t="n">
        <v>1.6</v>
      </c>
      <c r="Y11" s="22" t="n">
        <f aca="false">ROUND(X11/1.13*1.08/6.7894,4)</f>
        <v>0.2252</v>
      </c>
      <c r="Z11" s="23" t="n">
        <f aca="false">ROUND(Y11*V11,2)</f>
        <v>11.26</v>
      </c>
      <c r="AA11" s="24"/>
      <c r="AB11" s="24"/>
      <c r="AC11" s="26"/>
      <c r="AD11" s="13" t="n">
        <v>0.4</v>
      </c>
      <c r="AE11" s="25"/>
      <c r="AF11" s="13" t="s">
        <v>125</v>
      </c>
      <c r="AG11" s="13" t="s">
        <v>118</v>
      </c>
      <c r="AH11" s="27" t="s">
        <v>48</v>
      </c>
      <c r="AI11" s="28" t="n">
        <f aca="false">ROUND(X11/1.13*1.08,4)</f>
        <v>1.5292</v>
      </c>
    </row>
    <row r="12" customFormat="false" ht="42" hidden="false" customHeight="true" outlineLevel="0" collapsed="false">
      <c r="A12" s="13" t="s">
        <v>126</v>
      </c>
      <c r="B12" s="13" t="s">
        <v>127</v>
      </c>
      <c r="C12" s="13" t="s">
        <v>128</v>
      </c>
      <c r="D12" s="14" t="s">
        <v>129</v>
      </c>
      <c r="E12" s="15" t="s">
        <v>36</v>
      </c>
      <c r="F12" s="16"/>
      <c r="G12" s="13" t="s">
        <v>130</v>
      </c>
      <c r="H12" s="15" t="s">
        <v>38</v>
      </c>
      <c r="I12" s="15" t="s">
        <v>131</v>
      </c>
      <c r="J12" s="13" t="n">
        <v>8466200090</v>
      </c>
      <c r="K12" s="13" t="n">
        <v>84662090</v>
      </c>
      <c r="L12" s="17" t="s">
        <v>132</v>
      </c>
      <c r="M12" s="18" t="s">
        <v>133</v>
      </c>
      <c r="N12" s="15" t="s">
        <v>54</v>
      </c>
      <c r="O12" s="15" t="s">
        <v>38</v>
      </c>
      <c r="P12" s="15" t="s">
        <v>38</v>
      </c>
      <c r="Q12" s="19" t="n">
        <v>46232</v>
      </c>
      <c r="R12" s="15" t="s">
        <v>43</v>
      </c>
      <c r="S12" s="15" t="s">
        <v>44</v>
      </c>
      <c r="T12" s="20"/>
      <c r="U12" s="15"/>
      <c r="V12" s="15" t="n">
        <v>12</v>
      </c>
      <c r="W12" s="15"/>
      <c r="X12" s="21" t="n">
        <v>50</v>
      </c>
      <c r="Y12" s="22" t="n">
        <f aca="false">ROUND(X12/1.13*1.08/6.7894,4)</f>
        <v>7.0386</v>
      </c>
      <c r="Z12" s="23" t="n">
        <f aca="false">ROUND(Y12*V12,2)</f>
        <v>84.46</v>
      </c>
      <c r="AA12" s="24" t="s">
        <v>134</v>
      </c>
      <c r="AB12" s="25" t="n">
        <v>1</v>
      </c>
      <c r="AC12" s="26" t="n">
        <v>11.7</v>
      </c>
      <c r="AD12" s="13" t="n">
        <v>3.6</v>
      </c>
      <c r="AE12" s="25" t="s">
        <v>135</v>
      </c>
      <c r="AF12" s="13" t="s">
        <v>136</v>
      </c>
      <c r="AG12" s="13" t="s">
        <v>128</v>
      </c>
      <c r="AH12" s="27" t="s">
        <v>48</v>
      </c>
      <c r="AI12" s="28" t="n">
        <f aca="false">ROUND(X12/1.13*1.08,4)</f>
        <v>47.7876</v>
      </c>
    </row>
    <row r="13" customFormat="false" ht="42" hidden="false" customHeight="true" outlineLevel="0" collapsed="false">
      <c r="A13" s="13" t="s">
        <v>137</v>
      </c>
      <c r="B13" s="13" t="s">
        <v>138</v>
      </c>
      <c r="C13" s="13" t="s">
        <v>128</v>
      </c>
      <c r="D13" s="14" t="s">
        <v>139</v>
      </c>
      <c r="E13" s="15" t="s">
        <v>36</v>
      </c>
      <c r="F13" s="16"/>
      <c r="G13" s="13" t="s">
        <v>130</v>
      </c>
      <c r="H13" s="15" t="s">
        <v>38</v>
      </c>
      <c r="I13" s="15" t="s">
        <v>140</v>
      </c>
      <c r="J13" s="13" t="n">
        <v>8466200090</v>
      </c>
      <c r="K13" s="13" t="n">
        <v>84662090</v>
      </c>
      <c r="L13" s="17" t="s">
        <v>132</v>
      </c>
      <c r="M13" s="18" t="s">
        <v>133</v>
      </c>
      <c r="N13" s="15" t="s">
        <v>54</v>
      </c>
      <c r="O13" s="15" t="s">
        <v>38</v>
      </c>
      <c r="P13" s="15" t="s">
        <v>38</v>
      </c>
      <c r="Q13" s="19" t="n">
        <v>46232</v>
      </c>
      <c r="R13" s="15" t="s">
        <v>43</v>
      </c>
      <c r="S13" s="15" t="s">
        <v>44</v>
      </c>
      <c r="T13" s="20"/>
      <c r="U13" s="15"/>
      <c r="V13" s="15" t="n">
        <v>2</v>
      </c>
      <c r="W13" s="15"/>
      <c r="X13" s="21" t="n">
        <v>50</v>
      </c>
      <c r="Y13" s="22" t="n">
        <f aca="false">ROUND(X13/1.13*1.08/6.7894,4)</f>
        <v>7.0386</v>
      </c>
      <c r="Z13" s="23" t="n">
        <f aca="false">ROUND(Y13*V13,2)</f>
        <v>14.08</v>
      </c>
      <c r="AA13" s="24"/>
      <c r="AB13" s="24"/>
      <c r="AC13" s="26"/>
      <c r="AD13" s="13" t="n">
        <v>0.4</v>
      </c>
      <c r="AE13" s="25"/>
      <c r="AF13" s="13" t="s">
        <v>141</v>
      </c>
      <c r="AG13" s="13" t="s">
        <v>128</v>
      </c>
      <c r="AH13" s="27" t="s">
        <v>48</v>
      </c>
      <c r="AI13" s="28" t="n">
        <f aca="false">ROUND(X13/1.13*1.08,4)</f>
        <v>47.7876</v>
      </c>
    </row>
    <row r="14" customFormat="false" ht="42" hidden="false" customHeight="true" outlineLevel="0" collapsed="false">
      <c r="A14" s="13" t="s">
        <v>142</v>
      </c>
      <c r="B14" s="13" t="s">
        <v>143</v>
      </c>
      <c r="C14" s="13" t="s">
        <v>128</v>
      </c>
      <c r="D14" s="14" t="s">
        <v>144</v>
      </c>
      <c r="E14" s="15" t="s">
        <v>36</v>
      </c>
      <c r="F14" s="16"/>
      <c r="G14" s="13" t="s">
        <v>130</v>
      </c>
      <c r="H14" s="15" t="s">
        <v>38</v>
      </c>
      <c r="I14" s="15" t="s">
        <v>145</v>
      </c>
      <c r="J14" s="13" t="n">
        <v>8466200090</v>
      </c>
      <c r="K14" s="13" t="n">
        <v>84662090</v>
      </c>
      <c r="L14" s="17" t="s">
        <v>132</v>
      </c>
      <c r="M14" s="18" t="s">
        <v>69</v>
      </c>
      <c r="N14" s="15" t="s">
        <v>77</v>
      </c>
      <c r="O14" s="15" t="s">
        <v>38</v>
      </c>
      <c r="P14" s="15" t="s">
        <v>38</v>
      </c>
      <c r="Q14" s="19" t="n">
        <v>46232</v>
      </c>
      <c r="R14" s="15" t="s">
        <v>43</v>
      </c>
      <c r="S14" s="15" t="s">
        <v>44</v>
      </c>
      <c r="T14" s="20"/>
      <c r="U14" s="15"/>
      <c r="V14" s="15" t="n">
        <v>1</v>
      </c>
      <c r="W14" s="15"/>
      <c r="X14" s="21" t="n">
        <v>300</v>
      </c>
      <c r="Y14" s="22" t="n">
        <f aca="false">ROUND(X14/1.13*1.08/6.7894,4)</f>
        <v>42.2314</v>
      </c>
      <c r="Z14" s="23" t="n">
        <f aca="false">ROUND(Y14*V14,2)</f>
        <v>42.23</v>
      </c>
      <c r="AA14" s="24"/>
      <c r="AB14" s="24"/>
      <c r="AC14" s="26"/>
      <c r="AD14" s="13" t="n">
        <v>3.2</v>
      </c>
      <c r="AE14" s="25"/>
      <c r="AF14" s="13" t="s">
        <v>146</v>
      </c>
      <c r="AG14" s="13" t="s">
        <v>128</v>
      </c>
      <c r="AH14" s="27" t="s">
        <v>48</v>
      </c>
      <c r="AI14" s="28" t="n">
        <f aca="false">ROUND(X14/1.13*1.08,4)</f>
        <v>286.7257</v>
      </c>
    </row>
    <row r="15" customFormat="false" ht="51" hidden="false" customHeight="true" outlineLevel="0" collapsed="false">
      <c r="A15" s="13" t="s">
        <v>147</v>
      </c>
      <c r="B15" s="13" t="s">
        <v>148</v>
      </c>
      <c r="C15" s="13" t="s">
        <v>128</v>
      </c>
      <c r="D15" s="14" t="s">
        <v>149</v>
      </c>
      <c r="E15" s="15" t="s">
        <v>36</v>
      </c>
      <c r="F15" s="16"/>
      <c r="G15" s="13" t="s">
        <v>130</v>
      </c>
      <c r="H15" s="15" t="s">
        <v>38</v>
      </c>
      <c r="I15" s="15" t="s">
        <v>150</v>
      </c>
      <c r="J15" s="13" t="n">
        <v>8466200090</v>
      </c>
      <c r="K15" s="13" t="n">
        <v>84662090</v>
      </c>
      <c r="L15" s="17" t="s">
        <v>132</v>
      </c>
      <c r="M15" s="18" t="s">
        <v>133</v>
      </c>
      <c r="N15" s="15" t="s">
        <v>54</v>
      </c>
      <c r="O15" s="15" t="s">
        <v>38</v>
      </c>
      <c r="P15" s="15" t="s">
        <v>38</v>
      </c>
      <c r="Q15" s="19" t="n">
        <v>46232</v>
      </c>
      <c r="R15" s="15" t="s">
        <v>43</v>
      </c>
      <c r="S15" s="15" t="s">
        <v>44</v>
      </c>
      <c r="T15" s="20"/>
      <c r="U15" s="15"/>
      <c r="V15" s="15" t="n">
        <v>5</v>
      </c>
      <c r="W15" s="15"/>
      <c r="X15" s="21" t="n">
        <v>40</v>
      </c>
      <c r="Y15" s="22" t="n">
        <f aca="false">ROUND(X15/1.13*1.08/6.7894,4)</f>
        <v>5.6308</v>
      </c>
      <c r="Z15" s="23" t="n">
        <f aca="false">ROUND(Y15*V15,2)</f>
        <v>28.15</v>
      </c>
      <c r="AA15" s="24"/>
      <c r="AB15" s="24"/>
      <c r="AC15" s="26"/>
      <c r="AD15" s="13" t="n">
        <v>1</v>
      </c>
      <c r="AE15" s="25"/>
      <c r="AF15" s="13" t="s">
        <v>151</v>
      </c>
      <c r="AG15" s="13" t="s">
        <v>128</v>
      </c>
      <c r="AH15" s="27" t="s">
        <v>48</v>
      </c>
      <c r="AI15" s="28" t="n">
        <f aca="false">ROUND(X15/1.13*1.08,4)</f>
        <v>38.2301</v>
      </c>
    </row>
    <row r="16" customFormat="false" ht="42" hidden="false" customHeight="true" outlineLevel="0" collapsed="false">
      <c r="A16" s="13" t="s">
        <v>152</v>
      </c>
      <c r="B16" s="13" t="s">
        <v>153</v>
      </c>
      <c r="C16" s="13" t="s">
        <v>128</v>
      </c>
      <c r="D16" s="14" t="s">
        <v>154</v>
      </c>
      <c r="E16" s="15" t="s">
        <v>36</v>
      </c>
      <c r="F16" s="16"/>
      <c r="G16" s="13" t="s">
        <v>130</v>
      </c>
      <c r="H16" s="15" t="s">
        <v>38</v>
      </c>
      <c r="I16" s="15" t="s">
        <v>155</v>
      </c>
      <c r="J16" s="13" t="n">
        <v>8466200090</v>
      </c>
      <c r="K16" s="13" t="n">
        <v>84662090</v>
      </c>
      <c r="L16" s="17" t="s">
        <v>132</v>
      </c>
      <c r="M16" s="18" t="s">
        <v>133</v>
      </c>
      <c r="N16" s="15" t="s">
        <v>54</v>
      </c>
      <c r="O16" s="15" t="s">
        <v>38</v>
      </c>
      <c r="P16" s="15" t="s">
        <v>38</v>
      </c>
      <c r="Q16" s="19" t="n">
        <v>46232</v>
      </c>
      <c r="R16" s="15" t="s">
        <v>43</v>
      </c>
      <c r="S16" s="15" t="s">
        <v>44</v>
      </c>
      <c r="T16" s="20"/>
      <c r="U16" s="15"/>
      <c r="V16" s="15" t="n">
        <v>1</v>
      </c>
      <c r="W16" s="15"/>
      <c r="X16" s="21" t="n">
        <v>50</v>
      </c>
      <c r="Y16" s="22" t="n">
        <f aca="false">ROUND(X16/1.13*1.08/6.7894,4)</f>
        <v>7.0386</v>
      </c>
      <c r="Z16" s="23" t="n">
        <f aca="false">ROUND(Y16*V16,2)</f>
        <v>7.04</v>
      </c>
      <c r="AA16" s="24"/>
      <c r="AB16" s="24"/>
      <c r="AC16" s="26"/>
      <c r="AD16" s="13" t="n">
        <v>0.2</v>
      </c>
      <c r="AE16" s="25"/>
      <c r="AF16" s="13" t="s">
        <v>156</v>
      </c>
      <c r="AG16" s="13" t="s">
        <v>128</v>
      </c>
      <c r="AH16" s="27" t="s">
        <v>48</v>
      </c>
      <c r="AI16" s="28" t="n">
        <f aca="false">ROUND(X16/1.13*1.08,4)</f>
        <v>47.7876</v>
      </c>
    </row>
    <row r="17" customFormat="false" ht="42" hidden="false" customHeight="true" outlineLevel="0" collapsed="false">
      <c r="A17" s="13" t="s">
        <v>157</v>
      </c>
      <c r="B17" s="13" t="s">
        <v>158</v>
      </c>
      <c r="C17" s="13" t="s">
        <v>128</v>
      </c>
      <c r="D17" s="14" t="s">
        <v>159</v>
      </c>
      <c r="E17" s="15" t="s">
        <v>36</v>
      </c>
      <c r="F17" s="16"/>
      <c r="G17" s="13" t="s">
        <v>130</v>
      </c>
      <c r="H17" s="15" t="s">
        <v>38</v>
      </c>
      <c r="I17" s="15" t="s">
        <v>160</v>
      </c>
      <c r="J17" s="13" t="n">
        <v>8466200090</v>
      </c>
      <c r="K17" s="13" t="n">
        <v>84662090</v>
      </c>
      <c r="L17" s="17" t="s">
        <v>132</v>
      </c>
      <c r="M17" s="18" t="s">
        <v>133</v>
      </c>
      <c r="N17" s="15" t="s">
        <v>54</v>
      </c>
      <c r="O17" s="15" t="s">
        <v>38</v>
      </c>
      <c r="P17" s="15" t="s">
        <v>38</v>
      </c>
      <c r="Q17" s="19" t="n">
        <v>46232</v>
      </c>
      <c r="R17" s="15" t="s">
        <v>43</v>
      </c>
      <c r="S17" s="15" t="s">
        <v>44</v>
      </c>
      <c r="T17" s="20"/>
      <c r="U17" s="15"/>
      <c r="V17" s="15" t="n">
        <v>1</v>
      </c>
      <c r="W17" s="15"/>
      <c r="X17" s="21" t="n">
        <v>50</v>
      </c>
      <c r="Y17" s="22" t="n">
        <f aca="false">ROUND(X17/1.13*1.08/6.7894,4)</f>
        <v>7.0386</v>
      </c>
      <c r="Z17" s="23" t="n">
        <f aca="false">ROUND(Y17*V17,2)</f>
        <v>7.04</v>
      </c>
      <c r="AA17" s="24"/>
      <c r="AB17" s="24"/>
      <c r="AC17" s="26"/>
      <c r="AD17" s="13" t="n">
        <v>0.3</v>
      </c>
      <c r="AE17" s="25"/>
      <c r="AF17" s="13" t="s">
        <v>161</v>
      </c>
      <c r="AG17" s="13" t="s">
        <v>128</v>
      </c>
      <c r="AH17" s="27" t="s">
        <v>48</v>
      </c>
      <c r="AI17" s="28" t="n">
        <f aca="false">ROUND(X17/1.13*1.08,4)</f>
        <v>47.7876</v>
      </c>
    </row>
    <row r="18" customFormat="false" ht="42" hidden="false" customHeight="true" outlineLevel="0" collapsed="false">
      <c r="A18" s="13" t="s">
        <v>162</v>
      </c>
      <c r="B18" s="13" t="s">
        <v>163</v>
      </c>
      <c r="C18" s="13" t="s">
        <v>128</v>
      </c>
      <c r="D18" s="14" t="s">
        <v>164</v>
      </c>
      <c r="E18" s="15" t="s">
        <v>36</v>
      </c>
      <c r="F18" s="16"/>
      <c r="G18" s="13" t="s">
        <v>130</v>
      </c>
      <c r="H18" s="15" t="s">
        <v>38</v>
      </c>
      <c r="I18" s="15" t="s">
        <v>165</v>
      </c>
      <c r="J18" s="13" t="n">
        <v>8466200090</v>
      </c>
      <c r="K18" s="13" t="n">
        <v>84662090</v>
      </c>
      <c r="L18" s="17" t="s">
        <v>132</v>
      </c>
      <c r="M18" s="18" t="s">
        <v>133</v>
      </c>
      <c r="N18" s="15" t="s">
        <v>54</v>
      </c>
      <c r="O18" s="15" t="s">
        <v>38</v>
      </c>
      <c r="P18" s="15" t="s">
        <v>38</v>
      </c>
      <c r="Q18" s="19" t="n">
        <v>46232</v>
      </c>
      <c r="R18" s="15" t="s">
        <v>43</v>
      </c>
      <c r="S18" s="15" t="s">
        <v>44</v>
      </c>
      <c r="T18" s="20"/>
      <c r="U18" s="15"/>
      <c r="V18" s="15" t="n">
        <v>1</v>
      </c>
      <c r="W18" s="15"/>
      <c r="X18" s="21" t="n">
        <v>50</v>
      </c>
      <c r="Y18" s="22" t="n">
        <f aca="false">ROUND(X18/1.13*1.08/6.7894,4)</f>
        <v>7.0386</v>
      </c>
      <c r="Z18" s="23" t="n">
        <f aca="false">ROUND(Y18*V18,2)</f>
        <v>7.04</v>
      </c>
      <c r="AA18" s="24"/>
      <c r="AB18" s="24"/>
      <c r="AC18" s="26"/>
      <c r="AD18" s="13" t="n">
        <v>0.2</v>
      </c>
      <c r="AE18" s="25"/>
      <c r="AF18" s="13" t="s">
        <v>166</v>
      </c>
      <c r="AG18" s="13" t="s">
        <v>128</v>
      </c>
      <c r="AH18" s="27" t="s">
        <v>48</v>
      </c>
      <c r="AI18" s="28" t="n">
        <f aca="false">ROUND(X18/1.13*1.08,4)</f>
        <v>47.7876</v>
      </c>
    </row>
    <row r="19" customFormat="false" ht="42" hidden="false" customHeight="true" outlineLevel="0" collapsed="false">
      <c r="A19" s="13" t="s">
        <v>167</v>
      </c>
      <c r="B19" s="13" t="s">
        <v>168</v>
      </c>
      <c r="C19" s="13" t="s">
        <v>128</v>
      </c>
      <c r="D19" s="14" t="s">
        <v>169</v>
      </c>
      <c r="E19" s="15" t="s">
        <v>36</v>
      </c>
      <c r="F19" s="16"/>
      <c r="G19" s="13" t="s">
        <v>130</v>
      </c>
      <c r="H19" s="15" t="s">
        <v>38</v>
      </c>
      <c r="I19" s="15" t="s">
        <v>170</v>
      </c>
      <c r="J19" s="13" t="n">
        <v>8466200090</v>
      </c>
      <c r="K19" s="13" t="n">
        <v>84662090</v>
      </c>
      <c r="L19" s="17" t="s">
        <v>132</v>
      </c>
      <c r="M19" s="18" t="s">
        <v>133</v>
      </c>
      <c r="N19" s="15" t="s">
        <v>54</v>
      </c>
      <c r="O19" s="15" t="s">
        <v>38</v>
      </c>
      <c r="P19" s="15" t="s">
        <v>38</v>
      </c>
      <c r="Q19" s="19" t="n">
        <v>46232</v>
      </c>
      <c r="R19" s="15" t="s">
        <v>43</v>
      </c>
      <c r="S19" s="15" t="s">
        <v>44</v>
      </c>
      <c r="T19" s="20"/>
      <c r="U19" s="15"/>
      <c r="V19" s="15" t="n">
        <v>1</v>
      </c>
      <c r="W19" s="15"/>
      <c r="X19" s="21" t="n">
        <v>50</v>
      </c>
      <c r="Y19" s="22" t="n">
        <f aca="false">ROUND(X19/1.13*1.08/6.7894,4)</f>
        <v>7.0386</v>
      </c>
      <c r="Z19" s="23" t="n">
        <f aca="false">ROUND(Y19*V19,2)</f>
        <v>7.04</v>
      </c>
      <c r="AA19" s="24"/>
      <c r="AB19" s="24"/>
      <c r="AC19" s="26"/>
      <c r="AD19" s="13" t="n">
        <v>0.2</v>
      </c>
      <c r="AE19" s="25"/>
      <c r="AF19" s="13" t="s">
        <v>171</v>
      </c>
      <c r="AG19" s="13" t="s">
        <v>128</v>
      </c>
      <c r="AH19" s="27" t="s">
        <v>48</v>
      </c>
      <c r="AI19" s="28" t="n">
        <f aca="false">ROUND(X19/1.13*1.08,4)</f>
        <v>47.7876</v>
      </c>
    </row>
    <row r="20" customFormat="false" ht="42" hidden="false" customHeight="true" outlineLevel="0" collapsed="false">
      <c r="A20" s="13" t="s">
        <v>172</v>
      </c>
      <c r="B20" s="13" t="s">
        <v>173</v>
      </c>
      <c r="C20" s="13" t="s">
        <v>128</v>
      </c>
      <c r="D20" s="14" t="s">
        <v>174</v>
      </c>
      <c r="E20" s="15" t="s">
        <v>36</v>
      </c>
      <c r="F20" s="16"/>
      <c r="G20" s="13" t="s">
        <v>130</v>
      </c>
      <c r="H20" s="15" t="s">
        <v>38</v>
      </c>
      <c r="I20" s="15" t="s">
        <v>175</v>
      </c>
      <c r="J20" s="13" t="n">
        <v>8466200090</v>
      </c>
      <c r="K20" s="13" t="n">
        <v>84662090</v>
      </c>
      <c r="L20" s="17" t="s">
        <v>132</v>
      </c>
      <c r="M20" s="18" t="s">
        <v>133</v>
      </c>
      <c r="N20" s="15" t="s">
        <v>54</v>
      </c>
      <c r="O20" s="15" t="s">
        <v>38</v>
      </c>
      <c r="P20" s="15" t="s">
        <v>38</v>
      </c>
      <c r="Q20" s="19" t="n">
        <v>46232</v>
      </c>
      <c r="R20" s="15" t="s">
        <v>43</v>
      </c>
      <c r="S20" s="15" t="s">
        <v>44</v>
      </c>
      <c r="T20" s="20"/>
      <c r="U20" s="15"/>
      <c r="V20" s="15" t="n">
        <v>1</v>
      </c>
      <c r="W20" s="15"/>
      <c r="X20" s="21" t="n">
        <v>50</v>
      </c>
      <c r="Y20" s="22" t="n">
        <f aca="false">ROUND(X20/1.13*1.08/6.7894,4)</f>
        <v>7.0386</v>
      </c>
      <c r="Z20" s="23" t="n">
        <f aca="false">ROUND(Y20*V20,2)</f>
        <v>7.04</v>
      </c>
      <c r="AA20" s="24"/>
      <c r="AB20" s="24"/>
      <c r="AC20" s="26"/>
      <c r="AD20" s="13" t="n">
        <v>1.5</v>
      </c>
      <c r="AE20" s="25"/>
      <c r="AF20" s="13" t="s">
        <v>176</v>
      </c>
      <c r="AG20" s="13" t="s">
        <v>128</v>
      </c>
      <c r="AH20" s="27" t="s">
        <v>48</v>
      </c>
      <c r="AI20" s="28" t="n">
        <f aca="false">ROUND(X20/1.13*1.08,4)</f>
        <v>47.7876</v>
      </c>
    </row>
    <row r="21" customFormat="false" ht="42" hidden="false" customHeight="true" outlineLevel="0" collapsed="false">
      <c r="A21" s="13" t="s">
        <v>177</v>
      </c>
      <c r="B21" s="13" t="s">
        <v>178</v>
      </c>
      <c r="C21" s="13" t="s">
        <v>128</v>
      </c>
      <c r="D21" s="14" t="s">
        <v>179</v>
      </c>
      <c r="E21" s="15" t="s">
        <v>36</v>
      </c>
      <c r="F21" s="16"/>
      <c r="G21" s="13" t="s">
        <v>130</v>
      </c>
      <c r="H21" s="15" t="s">
        <v>38</v>
      </c>
      <c r="I21" s="15" t="s">
        <v>180</v>
      </c>
      <c r="J21" s="13" t="n">
        <v>8466200090</v>
      </c>
      <c r="K21" s="13" t="n">
        <v>84662090</v>
      </c>
      <c r="L21" s="17" t="s">
        <v>132</v>
      </c>
      <c r="M21" s="18" t="s">
        <v>133</v>
      </c>
      <c r="N21" s="15" t="s">
        <v>54</v>
      </c>
      <c r="O21" s="15" t="s">
        <v>38</v>
      </c>
      <c r="P21" s="15" t="s">
        <v>38</v>
      </c>
      <c r="Q21" s="19" t="n">
        <v>46195</v>
      </c>
      <c r="R21" s="15" t="s">
        <v>43</v>
      </c>
      <c r="S21" s="15" t="s">
        <v>44</v>
      </c>
      <c r="T21" s="20"/>
      <c r="U21" s="15"/>
      <c r="V21" s="15" t="n">
        <v>8</v>
      </c>
      <c r="W21" s="15"/>
      <c r="X21" s="21" t="n">
        <v>300</v>
      </c>
      <c r="Y21" s="22" t="n">
        <f aca="false">ROUND(X21/1.13*1.08/6.7894,4)</f>
        <v>42.2314</v>
      </c>
      <c r="Z21" s="23" t="n">
        <f aca="false">ROUND(Y21*V21,2)</f>
        <v>337.85</v>
      </c>
      <c r="AA21" s="24" t="s">
        <v>181</v>
      </c>
      <c r="AB21" s="25" t="n">
        <v>2</v>
      </c>
      <c r="AC21" s="26" t="n">
        <v>17.8</v>
      </c>
      <c r="AD21" s="13" t="n">
        <v>16.8</v>
      </c>
      <c r="AE21" s="25" t="s">
        <v>182</v>
      </c>
      <c r="AF21" s="13" t="s">
        <v>183</v>
      </c>
      <c r="AG21" s="13" t="s">
        <v>128</v>
      </c>
      <c r="AH21" s="27" t="s">
        <v>48</v>
      </c>
      <c r="AI21" s="28" t="n">
        <f aca="false">ROUND(X21/1.13*1.08,4)</f>
        <v>286.7257</v>
      </c>
    </row>
    <row r="22" customFormat="false" ht="42" hidden="false" customHeight="true" outlineLevel="0" collapsed="false">
      <c r="A22" s="13" t="s">
        <v>184</v>
      </c>
      <c r="B22" s="13" t="s">
        <v>185</v>
      </c>
      <c r="C22" s="13" t="s">
        <v>128</v>
      </c>
      <c r="D22" s="14" t="s">
        <v>186</v>
      </c>
      <c r="E22" s="15" t="s">
        <v>36</v>
      </c>
      <c r="F22" s="16"/>
      <c r="G22" s="13" t="s">
        <v>130</v>
      </c>
      <c r="H22" s="15" t="s">
        <v>38</v>
      </c>
      <c r="I22" s="15" t="s">
        <v>187</v>
      </c>
      <c r="J22" s="13" t="n">
        <v>8466200090</v>
      </c>
      <c r="K22" s="13" t="n">
        <v>84662090</v>
      </c>
      <c r="L22" s="17" t="s">
        <v>132</v>
      </c>
      <c r="M22" s="18" t="s">
        <v>133</v>
      </c>
      <c r="N22" s="15" t="s">
        <v>54</v>
      </c>
      <c r="O22" s="15" t="s">
        <v>38</v>
      </c>
      <c r="P22" s="15" t="s">
        <v>38</v>
      </c>
      <c r="Q22" s="19" t="n">
        <v>46232</v>
      </c>
      <c r="R22" s="15" t="s">
        <v>43</v>
      </c>
      <c r="S22" s="15" t="s">
        <v>44</v>
      </c>
      <c r="T22" s="20"/>
      <c r="U22" s="15"/>
      <c r="V22" s="15" t="n">
        <v>2</v>
      </c>
      <c r="W22" s="15"/>
      <c r="X22" s="21" t="n">
        <v>300</v>
      </c>
      <c r="Y22" s="22" t="n">
        <f aca="false">ROUND(X22/1.13*1.08/6.7894,4)</f>
        <v>42.2314</v>
      </c>
      <c r="Z22" s="23" t="n">
        <f aca="false">ROUND(Y22*V22,2)</f>
        <v>84.46</v>
      </c>
      <c r="AA22" s="24" t="s">
        <v>188</v>
      </c>
      <c r="AB22" s="25" t="n">
        <v>1</v>
      </c>
      <c r="AC22" s="26" t="n">
        <v>4.8</v>
      </c>
      <c r="AD22" s="13" t="n">
        <v>3.8</v>
      </c>
      <c r="AE22" s="25" t="s">
        <v>189</v>
      </c>
      <c r="AF22" s="13" t="s">
        <v>183</v>
      </c>
      <c r="AG22" s="13" t="s">
        <v>128</v>
      </c>
      <c r="AH22" s="27" t="s">
        <v>48</v>
      </c>
      <c r="AI22" s="28" t="n">
        <f aca="false">ROUND(X22/1.13*1.08,4)</f>
        <v>286.7257</v>
      </c>
    </row>
    <row r="23" customFormat="false" ht="42" hidden="false" customHeight="true" outlineLevel="0" collapsed="false">
      <c r="A23" s="13" t="s">
        <v>190</v>
      </c>
      <c r="B23" s="13" t="s">
        <v>191</v>
      </c>
      <c r="C23" s="13" t="s">
        <v>128</v>
      </c>
      <c r="D23" s="14" t="s">
        <v>192</v>
      </c>
      <c r="E23" s="15" t="s">
        <v>36</v>
      </c>
      <c r="F23" s="16"/>
      <c r="G23" s="13" t="s">
        <v>193</v>
      </c>
      <c r="H23" s="15" t="s">
        <v>38</v>
      </c>
      <c r="I23" s="15" t="s">
        <v>194</v>
      </c>
      <c r="J23" s="13" t="n">
        <v>8466200090</v>
      </c>
      <c r="K23" s="13" t="n">
        <v>84662090</v>
      </c>
      <c r="L23" s="17" t="s">
        <v>195</v>
      </c>
      <c r="M23" s="18"/>
      <c r="N23" s="15" t="s">
        <v>196</v>
      </c>
      <c r="O23" s="15" t="s">
        <v>38</v>
      </c>
      <c r="P23" s="15" t="s">
        <v>38</v>
      </c>
      <c r="Q23" s="19" t="n">
        <v>46234</v>
      </c>
      <c r="R23" s="15" t="s">
        <v>43</v>
      </c>
      <c r="S23" s="15" t="s">
        <v>44</v>
      </c>
      <c r="T23" s="20"/>
      <c r="U23" s="15"/>
      <c r="V23" s="15" t="n">
        <v>190</v>
      </c>
      <c r="W23" s="15"/>
      <c r="X23" s="21" t="n">
        <v>3</v>
      </c>
      <c r="Y23" s="22" t="n">
        <f aca="false">ROUND(X23/1.13*1.08/6.7894,4)</f>
        <v>0.4223</v>
      </c>
      <c r="Z23" s="23" t="n">
        <f aca="false">ROUND(Y23*V23,2)</f>
        <v>80.24</v>
      </c>
      <c r="AA23" s="24" t="s">
        <v>197</v>
      </c>
      <c r="AB23" s="25" t="n">
        <v>1</v>
      </c>
      <c r="AC23" s="26" t="n">
        <v>18.1</v>
      </c>
      <c r="AD23" s="13" t="n">
        <v>17.1</v>
      </c>
      <c r="AE23" s="25" t="s">
        <v>198</v>
      </c>
      <c r="AF23" s="13" t="s">
        <v>199</v>
      </c>
      <c r="AG23" s="13" t="s">
        <v>128</v>
      </c>
      <c r="AH23" s="27" t="s">
        <v>48</v>
      </c>
      <c r="AI23" s="28" t="n">
        <f aca="false">ROUND(X23/1.13*1.08,4)</f>
        <v>2.8673</v>
      </c>
    </row>
    <row r="24" customFormat="false" ht="42" hidden="false" customHeight="true" outlineLevel="0" collapsed="false">
      <c r="A24" s="13" t="s">
        <v>200</v>
      </c>
      <c r="B24" s="13" t="s">
        <v>201</v>
      </c>
      <c r="C24" s="13" t="s">
        <v>128</v>
      </c>
      <c r="D24" s="14" t="s">
        <v>202</v>
      </c>
      <c r="E24" s="15" t="s">
        <v>36</v>
      </c>
      <c r="F24" s="16"/>
      <c r="G24" s="13" t="s">
        <v>193</v>
      </c>
      <c r="H24" s="15" t="s">
        <v>38</v>
      </c>
      <c r="I24" s="16" t="s">
        <v>203</v>
      </c>
      <c r="J24" s="13" t="n">
        <v>8466200090</v>
      </c>
      <c r="K24" s="13" t="n">
        <v>84662090</v>
      </c>
      <c r="L24" s="17" t="s">
        <v>195</v>
      </c>
      <c r="M24" s="18"/>
      <c r="N24" s="15" t="s">
        <v>196</v>
      </c>
      <c r="O24" s="15" t="s">
        <v>38</v>
      </c>
      <c r="P24" s="15" t="s">
        <v>38</v>
      </c>
      <c r="Q24" s="19" t="n">
        <v>46234</v>
      </c>
      <c r="R24" s="15" t="s">
        <v>43</v>
      </c>
      <c r="S24" s="15" t="s">
        <v>44</v>
      </c>
      <c r="T24" s="20"/>
      <c r="U24" s="15"/>
      <c r="V24" s="15" t="n">
        <v>78</v>
      </c>
      <c r="W24" s="15"/>
      <c r="X24" s="21" t="n">
        <v>3</v>
      </c>
      <c r="Y24" s="22" t="n">
        <f aca="false">ROUND(X24/1.13*1.08/6.7894,4)</f>
        <v>0.4223</v>
      </c>
      <c r="Z24" s="23" t="n">
        <f aca="false">ROUND(Y24*V24,2)</f>
        <v>32.94</v>
      </c>
      <c r="AA24" s="24" t="s">
        <v>204</v>
      </c>
      <c r="AB24" s="25" t="n">
        <v>1</v>
      </c>
      <c r="AC24" s="26" t="n">
        <v>6.7</v>
      </c>
      <c r="AD24" s="13" t="n">
        <v>0.78</v>
      </c>
      <c r="AE24" s="25" t="s">
        <v>205</v>
      </c>
      <c r="AF24" s="13" t="s">
        <v>199</v>
      </c>
      <c r="AG24" s="13" t="s">
        <v>128</v>
      </c>
      <c r="AH24" s="27" t="s">
        <v>48</v>
      </c>
      <c r="AI24" s="28" t="n">
        <f aca="false">ROUND(X24/1.13*1.08,4)</f>
        <v>2.8673</v>
      </c>
    </row>
    <row r="25" customFormat="false" ht="42" hidden="false" customHeight="true" outlineLevel="0" collapsed="false">
      <c r="A25" s="13" t="s">
        <v>200</v>
      </c>
      <c r="B25" s="13" t="s">
        <v>206</v>
      </c>
      <c r="C25" s="13" t="s">
        <v>128</v>
      </c>
      <c r="D25" s="14" t="s">
        <v>202</v>
      </c>
      <c r="E25" s="15" t="s">
        <v>36</v>
      </c>
      <c r="F25" s="16"/>
      <c r="G25" s="13" t="s">
        <v>193</v>
      </c>
      <c r="H25" s="15" t="s">
        <v>38</v>
      </c>
      <c r="I25" s="16" t="s">
        <v>207</v>
      </c>
      <c r="J25" s="13" t="n">
        <v>8466200090</v>
      </c>
      <c r="K25" s="13" t="n">
        <v>84662090</v>
      </c>
      <c r="L25" s="17" t="s">
        <v>195</v>
      </c>
      <c r="M25" s="18"/>
      <c r="N25" s="15" t="s">
        <v>196</v>
      </c>
      <c r="O25" s="15" t="s">
        <v>38</v>
      </c>
      <c r="P25" s="15" t="s">
        <v>38</v>
      </c>
      <c r="Q25" s="19" t="n">
        <v>46234</v>
      </c>
      <c r="R25" s="15" t="s">
        <v>43</v>
      </c>
      <c r="S25" s="15" t="s">
        <v>44</v>
      </c>
      <c r="T25" s="20"/>
      <c r="U25" s="15"/>
      <c r="V25" s="30" t="n">
        <v>78</v>
      </c>
      <c r="W25" s="15" t="n">
        <v>73</v>
      </c>
      <c r="X25" s="21" t="n">
        <v>3</v>
      </c>
      <c r="Y25" s="22" t="n">
        <f aca="false">ROUND(X25/1.13*1.08/6.7894,4)</f>
        <v>0.4223</v>
      </c>
      <c r="Z25" s="23" t="n">
        <f aca="false">ROUND(Y25*V25,2)</f>
        <v>32.94</v>
      </c>
      <c r="AA25" s="24"/>
      <c r="AB25" s="24"/>
      <c r="AC25" s="26"/>
      <c r="AD25" s="13" t="n">
        <v>0.78</v>
      </c>
      <c r="AE25" s="25"/>
      <c r="AF25" s="13" t="s">
        <v>199</v>
      </c>
      <c r="AG25" s="13" t="s">
        <v>128</v>
      </c>
      <c r="AH25" s="27" t="s">
        <v>48</v>
      </c>
      <c r="AI25" s="28" t="n">
        <f aca="false">ROUND(X25/1.13*1.08,4)</f>
        <v>2.8673</v>
      </c>
    </row>
    <row r="26" customFormat="false" ht="42" hidden="false" customHeight="true" outlineLevel="0" collapsed="false">
      <c r="A26" s="13" t="s">
        <v>190</v>
      </c>
      <c r="B26" s="13" t="s">
        <v>208</v>
      </c>
      <c r="C26" s="13" t="s">
        <v>128</v>
      </c>
      <c r="D26" s="14" t="s">
        <v>192</v>
      </c>
      <c r="E26" s="15" t="s">
        <v>36</v>
      </c>
      <c r="F26" s="16"/>
      <c r="G26" s="13" t="s">
        <v>193</v>
      </c>
      <c r="H26" s="15" t="s">
        <v>38</v>
      </c>
      <c r="I26" s="15" t="s">
        <v>209</v>
      </c>
      <c r="J26" s="13" t="n">
        <v>8466200090</v>
      </c>
      <c r="K26" s="13" t="n">
        <v>84662090</v>
      </c>
      <c r="L26" s="17" t="s">
        <v>195</v>
      </c>
      <c r="M26" s="18"/>
      <c r="N26" s="15" t="s">
        <v>196</v>
      </c>
      <c r="O26" s="15" t="s">
        <v>38</v>
      </c>
      <c r="P26" s="15" t="s">
        <v>38</v>
      </c>
      <c r="Q26" s="19" t="n">
        <v>46234</v>
      </c>
      <c r="R26" s="15" t="s">
        <v>43</v>
      </c>
      <c r="S26" s="15" t="s">
        <v>44</v>
      </c>
      <c r="T26" s="20"/>
      <c r="U26" s="15"/>
      <c r="V26" s="31" t="n">
        <v>47</v>
      </c>
      <c r="W26" s="15" t="n">
        <v>116</v>
      </c>
      <c r="X26" s="21" t="n">
        <v>10</v>
      </c>
      <c r="Y26" s="22" t="n">
        <f aca="false">ROUND(X26/1.13*1.08/6.7894,4)</f>
        <v>1.4077</v>
      </c>
      <c r="Z26" s="23" t="n">
        <f aca="false">ROUND(Y26*V26,2)</f>
        <v>66.16</v>
      </c>
      <c r="AA26" s="24"/>
      <c r="AB26" s="24"/>
      <c r="AC26" s="26"/>
      <c r="AD26" s="13" t="n">
        <v>4.23</v>
      </c>
      <c r="AE26" s="25"/>
      <c r="AF26" s="13" t="s">
        <v>199</v>
      </c>
      <c r="AG26" s="13" t="s">
        <v>128</v>
      </c>
      <c r="AH26" s="27" t="s">
        <v>48</v>
      </c>
      <c r="AI26" s="28" t="n">
        <f aca="false">ROUND(X26/1.13*1.08,4)</f>
        <v>9.5575</v>
      </c>
    </row>
    <row r="27" customFormat="false" ht="42" hidden="false" customHeight="true" outlineLevel="0" collapsed="false">
      <c r="A27" s="13" t="s">
        <v>210</v>
      </c>
      <c r="B27" s="13" t="s">
        <v>211</v>
      </c>
      <c r="C27" s="13" t="s">
        <v>128</v>
      </c>
      <c r="D27" s="14" t="s">
        <v>212</v>
      </c>
      <c r="E27" s="15" t="s">
        <v>36</v>
      </c>
      <c r="F27" s="16"/>
      <c r="G27" s="13" t="s">
        <v>213</v>
      </c>
      <c r="H27" s="15" t="s">
        <v>38</v>
      </c>
      <c r="I27" s="15" t="s">
        <v>214</v>
      </c>
      <c r="J27" s="13" t="n">
        <v>8466200090</v>
      </c>
      <c r="K27" s="13" t="n">
        <v>84662090</v>
      </c>
      <c r="L27" s="17" t="s">
        <v>215</v>
      </c>
      <c r="M27" s="18" t="s">
        <v>133</v>
      </c>
      <c r="N27" s="15" t="s">
        <v>54</v>
      </c>
      <c r="O27" s="15" t="s">
        <v>38</v>
      </c>
      <c r="P27" s="15" t="s">
        <v>38</v>
      </c>
      <c r="Q27" s="19" t="n">
        <v>46190</v>
      </c>
      <c r="R27" s="15" t="s">
        <v>43</v>
      </c>
      <c r="S27" s="15" t="s">
        <v>44</v>
      </c>
      <c r="T27" s="20"/>
      <c r="U27" s="15"/>
      <c r="V27" s="15" t="n">
        <v>12</v>
      </c>
      <c r="W27" s="15"/>
      <c r="X27" s="21" t="n">
        <v>40</v>
      </c>
      <c r="Y27" s="22" t="n">
        <f aca="false">ROUND(X27/1.13*1.08/6.7894,4)</f>
        <v>5.6308</v>
      </c>
      <c r="Z27" s="23" t="n">
        <f aca="false">ROUND(Y27*V27,2)</f>
        <v>67.57</v>
      </c>
      <c r="AA27" s="24" t="s">
        <v>216</v>
      </c>
      <c r="AB27" s="25" t="n">
        <v>1</v>
      </c>
      <c r="AC27" s="26" t="n">
        <v>13</v>
      </c>
      <c r="AD27" s="13" t="n">
        <v>2.4</v>
      </c>
      <c r="AE27" s="25" t="s">
        <v>217</v>
      </c>
      <c r="AF27" s="13" t="s">
        <v>218</v>
      </c>
      <c r="AG27" s="13" t="s">
        <v>128</v>
      </c>
      <c r="AH27" s="27" t="s">
        <v>48</v>
      </c>
      <c r="AI27" s="28" t="n">
        <f aca="false">ROUND(X27/1.13*1.08,4)</f>
        <v>38.2301</v>
      </c>
    </row>
    <row r="28" customFormat="false" ht="42" hidden="false" customHeight="true" outlineLevel="0" collapsed="false">
      <c r="A28" s="13" t="s">
        <v>219</v>
      </c>
      <c r="B28" s="13" t="s">
        <v>220</v>
      </c>
      <c r="C28" s="13" t="s">
        <v>128</v>
      </c>
      <c r="D28" s="14" t="s">
        <v>221</v>
      </c>
      <c r="E28" s="15" t="s">
        <v>36</v>
      </c>
      <c r="F28" s="16"/>
      <c r="G28" s="13" t="s">
        <v>213</v>
      </c>
      <c r="H28" s="15" t="s">
        <v>38</v>
      </c>
      <c r="I28" s="15" t="s">
        <v>222</v>
      </c>
      <c r="J28" s="13" t="n">
        <v>8466200090</v>
      </c>
      <c r="K28" s="13" t="n">
        <v>84662090</v>
      </c>
      <c r="L28" s="17" t="s">
        <v>215</v>
      </c>
      <c r="M28" s="18" t="s">
        <v>133</v>
      </c>
      <c r="N28" s="15" t="s">
        <v>54</v>
      </c>
      <c r="O28" s="15" t="s">
        <v>38</v>
      </c>
      <c r="P28" s="15" t="s">
        <v>38</v>
      </c>
      <c r="Q28" s="19" t="n">
        <v>46190</v>
      </c>
      <c r="R28" s="15" t="s">
        <v>43</v>
      </c>
      <c r="S28" s="15" t="s">
        <v>44</v>
      </c>
      <c r="T28" s="20"/>
      <c r="U28" s="15"/>
      <c r="V28" s="15" t="n">
        <v>6</v>
      </c>
      <c r="W28" s="15"/>
      <c r="X28" s="21" t="n">
        <v>50</v>
      </c>
      <c r="Y28" s="22" t="n">
        <f aca="false">ROUND(X28/1.13*1.08/6.7894,4)</f>
        <v>7.0386</v>
      </c>
      <c r="Z28" s="23" t="n">
        <f aca="false">ROUND(Y28*V28,2)</f>
        <v>42.23</v>
      </c>
      <c r="AA28" s="24"/>
      <c r="AB28" s="24"/>
      <c r="AC28" s="26"/>
      <c r="AD28" s="13" t="n">
        <v>4.2</v>
      </c>
      <c r="AE28" s="25"/>
      <c r="AF28" s="13" t="s">
        <v>223</v>
      </c>
      <c r="AG28" s="13" t="s">
        <v>128</v>
      </c>
      <c r="AH28" s="27" t="s">
        <v>48</v>
      </c>
      <c r="AI28" s="28" t="n">
        <f aca="false">ROUND(X28/1.13*1.08,4)</f>
        <v>47.7876</v>
      </c>
    </row>
    <row r="29" customFormat="false" ht="42" hidden="false" customHeight="true" outlineLevel="0" collapsed="false">
      <c r="A29" s="13" t="s">
        <v>224</v>
      </c>
      <c r="B29" s="13" t="s">
        <v>225</v>
      </c>
      <c r="C29" s="13" t="s">
        <v>128</v>
      </c>
      <c r="D29" s="14" t="s">
        <v>226</v>
      </c>
      <c r="E29" s="15" t="s">
        <v>36</v>
      </c>
      <c r="F29" s="16"/>
      <c r="G29" s="13" t="s">
        <v>213</v>
      </c>
      <c r="H29" s="15" t="s">
        <v>38</v>
      </c>
      <c r="I29" s="15" t="s">
        <v>227</v>
      </c>
      <c r="J29" s="13" t="n">
        <v>8466200090</v>
      </c>
      <c r="K29" s="13" t="n">
        <v>84662090</v>
      </c>
      <c r="L29" s="17" t="s">
        <v>215</v>
      </c>
      <c r="M29" s="18" t="s">
        <v>133</v>
      </c>
      <c r="N29" s="15" t="s">
        <v>54</v>
      </c>
      <c r="O29" s="15" t="s">
        <v>38</v>
      </c>
      <c r="P29" s="15" t="s">
        <v>38</v>
      </c>
      <c r="Q29" s="19" t="n">
        <v>46190</v>
      </c>
      <c r="R29" s="15" t="s">
        <v>43</v>
      </c>
      <c r="S29" s="15" t="s">
        <v>44</v>
      </c>
      <c r="T29" s="20"/>
      <c r="U29" s="15"/>
      <c r="V29" s="15" t="n">
        <v>1</v>
      </c>
      <c r="W29" s="15"/>
      <c r="X29" s="21" t="n">
        <v>50</v>
      </c>
      <c r="Y29" s="22" t="n">
        <f aca="false">ROUND(X29/1.13*1.08/6.7894,4)</f>
        <v>7.0386</v>
      </c>
      <c r="Z29" s="23" t="n">
        <f aca="false">ROUND(Y29*V29,2)</f>
        <v>7.04</v>
      </c>
      <c r="AA29" s="24"/>
      <c r="AB29" s="24"/>
      <c r="AC29" s="26"/>
      <c r="AD29" s="13" t="n">
        <v>0.3</v>
      </c>
      <c r="AE29" s="25"/>
      <c r="AF29" s="13" t="s">
        <v>228</v>
      </c>
      <c r="AG29" s="13" t="s">
        <v>128</v>
      </c>
      <c r="AH29" s="27" t="s">
        <v>48</v>
      </c>
      <c r="AI29" s="28" t="n">
        <f aca="false">ROUND(X29/1.13*1.08,4)</f>
        <v>47.7876</v>
      </c>
    </row>
    <row r="30" customFormat="false" ht="42" hidden="false" customHeight="true" outlineLevel="0" collapsed="false">
      <c r="A30" s="13" t="s">
        <v>229</v>
      </c>
      <c r="B30" s="13" t="s">
        <v>168</v>
      </c>
      <c r="C30" s="13" t="s">
        <v>128</v>
      </c>
      <c r="D30" s="14" t="s">
        <v>230</v>
      </c>
      <c r="E30" s="15" t="s">
        <v>36</v>
      </c>
      <c r="F30" s="16"/>
      <c r="G30" s="13" t="s">
        <v>213</v>
      </c>
      <c r="H30" s="15" t="s">
        <v>38</v>
      </c>
      <c r="I30" s="15" t="s">
        <v>231</v>
      </c>
      <c r="J30" s="13" t="n">
        <v>8466200090</v>
      </c>
      <c r="K30" s="13" t="n">
        <v>84662090</v>
      </c>
      <c r="L30" s="17" t="s">
        <v>215</v>
      </c>
      <c r="M30" s="18" t="s">
        <v>133</v>
      </c>
      <c r="N30" s="15" t="s">
        <v>54</v>
      </c>
      <c r="O30" s="15" t="s">
        <v>38</v>
      </c>
      <c r="P30" s="15" t="s">
        <v>38</v>
      </c>
      <c r="Q30" s="19" t="n">
        <v>46190</v>
      </c>
      <c r="R30" s="15" t="s">
        <v>43</v>
      </c>
      <c r="S30" s="15" t="s">
        <v>44</v>
      </c>
      <c r="T30" s="20"/>
      <c r="U30" s="15"/>
      <c r="V30" s="15" t="n">
        <v>3</v>
      </c>
      <c r="W30" s="15"/>
      <c r="X30" s="21" t="n">
        <v>35</v>
      </c>
      <c r="Y30" s="22" t="n">
        <f aca="false">ROUND(X30/1.13*1.08/6.7894,4)</f>
        <v>4.927</v>
      </c>
      <c r="Z30" s="23" t="n">
        <f aca="false">ROUND(Y30*V30,2)</f>
        <v>14.78</v>
      </c>
      <c r="AA30" s="24"/>
      <c r="AB30" s="24"/>
      <c r="AC30" s="26"/>
      <c r="AD30" s="13" t="n">
        <v>4.5</v>
      </c>
      <c r="AE30" s="25"/>
      <c r="AF30" s="13" t="s">
        <v>232</v>
      </c>
      <c r="AG30" s="13" t="s">
        <v>128</v>
      </c>
      <c r="AH30" s="27" t="s">
        <v>48</v>
      </c>
      <c r="AI30" s="28" t="n">
        <f aca="false">ROUND(X30/1.13*1.08,4)</f>
        <v>33.4513</v>
      </c>
    </row>
    <row r="31" customFormat="false" ht="42" hidden="false" customHeight="true" outlineLevel="0" collapsed="false">
      <c r="A31" s="13" t="s">
        <v>167</v>
      </c>
      <c r="B31" s="13" t="s">
        <v>168</v>
      </c>
      <c r="C31" s="13" t="s">
        <v>128</v>
      </c>
      <c r="D31" s="14" t="s">
        <v>169</v>
      </c>
      <c r="E31" s="15" t="s">
        <v>36</v>
      </c>
      <c r="F31" s="16"/>
      <c r="G31" s="13" t="s">
        <v>213</v>
      </c>
      <c r="H31" s="15" t="s">
        <v>38</v>
      </c>
      <c r="I31" s="15" t="s">
        <v>233</v>
      </c>
      <c r="J31" s="13" t="n">
        <v>8466200090</v>
      </c>
      <c r="K31" s="13" t="n">
        <v>84662090</v>
      </c>
      <c r="L31" s="17" t="s">
        <v>215</v>
      </c>
      <c r="M31" s="18" t="s">
        <v>133</v>
      </c>
      <c r="N31" s="15" t="s">
        <v>54</v>
      </c>
      <c r="O31" s="15" t="s">
        <v>38</v>
      </c>
      <c r="P31" s="15" t="s">
        <v>38</v>
      </c>
      <c r="Q31" s="19" t="n">
        <v>46230</v>
      </c>
      <c r="R31" s="15" t="s">
        <v>43</v>
      </c>
      <c r="S31" s="15" t="s">
        <v>44</v>
      </c>
      <c r="T31" s="20"/>
      <c r="U31" s="15"/>
      <c r="V31" s="15" t="n">
        <v>2</v>
      </c>
      <c r="W31" s="15"/>
      <c r="X31" s="21" t="n">
        <v>40</v>
      </c>
      <c r="Y31" s="22" t="n">
        <f aca="false">ROUND(X31/1.13*1.08/6.7894,4)</f>
        <v>5.6308</v>
      </c>
      <c r="Z31" s="23" t="n">
        <f aca="false">ROUND(Y31*V31,2)</f>
        <v>11.26</v>
      </c>
      <c r="AA31" s="24"/>
      <c r="AB31" s="24"/>
      <c r="AC31" s="26"/>
      <c r="AD31" s="13" t="n">
        <v>0.6</v>
      </c>
      <c r="AE31" s="25"/>
      <c r="AF31" s="13" t="s">
        <v>234</v>
      </c>
      <c r="AG31" s="13" t="s">
        <v>128</v>
      </c>
      <c r="AH31" s="27" t="s">
        <v>48</v>
      </c>
      <c r="AI31" s="28" t="n">
        <f aca="false">ROUND(X31/1.13*1.08,4)</f>
        <v>38.2301</v>
      </c>
    </row>
    <row r="32" customFormat="false" ht="42" hidden="false" customHeight="true" outlineLevel="0" collapsed="false">
      <c r="A32" s="13" t="s">
        <v>235</v>
      </c>
      <c r="B32" s="13" t="s">
        <v>236</v>
      </c>
      <c r="C32" s="13" t="s">
        <v>128</v>
      </c>
      <c r="D32" s="14" t="s">
        <v>237</v>
      </c>
      <c r="E32" s="15" t="s">
        <v>238</v>
      </c>
      <c r="F32" s="16"/>
      <c r="G32" s="13" t="s">
        <v>239</v>
      </c>
      <c r="H32" s="15" t="s">
        <v>38</v>
      </c>
      <c r="I32" s="15" t="s">
        <v>240</v>
      </c>
      <c r="J32" s="13" t="n">
        <v>8456200000</v>
      </c>
      <c r="K32" s="13" t="n">
        <v>84562000</v>
      </c>
      <c r="L32" s="17" t="s">
        <v>241</v>
      </c>
      <c r="M32" s="18" t="s">
        <v>69</v>
      </c>
      <c r="N32" s="15" t="s">
        <v>77</v>
      </c>
      <c r="O32" s="15" t="s">
        <v>242</v>
      </c>
      <c r="P32" s="15" t="s">
        <v>243</v>
      </c>
      <c r="Q32" s="32" t="s">
        <v>244</v>
      </c>
      <c r="R32" s="15" t="s">
        <v>43</v>
      </c>
      <c r="S32" s="15" t="s">
        <v>44</v>
      </c>
      <c r="T32" s="20"/>
      <c r="U32" s="15"/>
      <c r="V32" s="15" t="n">
        <v>1</v>
      </c>
      <c r="W32" s="15"/>
      <c r="X32" s="21" t="n">
        <v>34000</v>
      </c>
      <c r="Y32" s="22" t="n">
        <f aca="false">ROUND(X32/1.13*1.08/6.7894,4)</f>
        <v>4786.2219</v>
      </c>
      <c r="Z32" s="23" t="n">
        <f aca="false">ROUND(Y32*V32,2)</f>
        <v>4786.22</v>
      </c>
      <c r="AA32" s="24" t="s">
        <v>245</v>
      </c>
      <c r="AB32" s="24" t="n">
        <v>1</v>
      </c>
      <c r="AC32" s="33" t="n">
        <v>374</v>
      </c>
      <c r="AD32" s="13" t="n">
        <v>350</v>
      </c>
      <c r="AE32" s="24" t="s">
        <v>246</v>
      </c>
      <c r="AF32" s="13" t="s">
        <v>247</v>
      </c>
      <c r="AG32" s="13" t="s">
        <v>128</v>
      </c>
      <c r="AH32" s="27" t="s">
        <v>48</v>
      </c>
      <c r="AI32" s="28" t="n">
        <f aca="false">ROUND(X32/1.13*1.08,4)</f>
        <v>32495.5752</v>
      </c>
    </row>
    <row r="33" customFormat="false" ht="42" hidden="false" customHeight="true" outlineLevel="0" collapsed="false">
      <c r="A33" s="13" t="s">
        <v>248</v>
      </c>
      <c r="B33" s="13" t="s">
        <v>249</v>
      </c>
      <c r="C33" s="13" t="s">
        <v>128</v>
      </c>
      <c r="D33" s="14" t="s">
        <v>250</v>
      </c>
      <c r="E33" s="15" t="s">
        <v>238</v>
      </c>
      <c r="F33" s="16"/>
      <c r="G33" s="13" t="s">
        <v>213</v>
      </c>
      <c r="H33" s="15" t="s">
        <v>38</v>
      </c>
      <c r="I33" s="13" t="s">
        <v>251</v>
      </c>
      <c r="J33" s="13" t="n">
        <v>8480719090</v>
      </c>
      <c r="K33" s="13" t="n">
        <v>84807190</v>
      </c>
      <c r="L33" s="17" t="s">
        <v>252</v>
      </c>
      <c r="M33" s="18" t="s">
        <v>253</v>
      </c>
      <c r="N33" s="15" t="s">
        <v>254</v>
      </c>
      <c r="O33" s="15" t="s">
        <v>38</v>
      </c>
      <c r="P33" s="15" t="s">
        <v>38</v>
      </c>
      <c r="Q33" s="19" t="n">
        <v>46230</v>
      </c>
      <c r="R33" s="15" t="s">
        <v>43</v>
      </c>
      <c r="S33" s="15" t="s">
        <v>44</v>
      </c>
      <c r="T33" s="20"/>
      <c r="U33" s="15"/>
      <c r="V33" s="15" t="n">
        <v>4</v>
      </c>
      <c r="W33" s="15"/>
      <c r="X33" s="21" t="n">
        <v>4200</v>
      </c>
      <c r="Y33" s="22" t="n">
        <f aca="false">ROUND(X33/1.13*1.08/6.7894,4)</f>
        <v>591.2392</v>
      </c>
      <c r="Z33" s="23" t="n">
        <f aca="false">ROUND(Y33*V33,2)</f>
        <v>2364.96</v>
      </c>
      <c r="AA33" s="24"/>
      <c r="AB33" s="24"/>
      <c r="AC33" s="33"/>
      <c r="AD33" s="13" t="n">
        <v>14.9</v>
      </c>
      <c r="AE33" s="24"/>
      <c r="AF33" s="13" t="s">
        <v>255</v>
      </c>
      <c r="AG33" s="13" t="s">
        <v>128</v>
      </c>
      <c r="AH33" s="27" t="s">
        <v>48</v>
      </c>
      <c r="AI33" s="28" t="n">
        <f aca="false">ROUND(X33/1.13*1.08,4)</f>
        <v>4014.1593</v>
      </c>
    </row>
    <row r="34" customFormat="false" ht="42" hidden="false" customHeight="true" outlineLevel="0" collapsed="false">
      <c r="A34" s="13" t="s">
        <v>256</v>
      </c>
      <c r="B34" s="13" t="s">
        <v>257</v>
      </c>
      <c r="C34" s="13" t="s">
        <v>128</v>
      </c>
      <c r="D34" s="14" t="s">
        <v>258</v>
      </c>
      <c r="E34" s="15" t="s">
        <v>259</v>
      </c>
      <c r="F34" s="16"/>
      <c r="G34" s="13" t="s">
        <v>38</v>
      </c>
      <c r="H34" s="15" t="s">
        <v>38</v>
      </c>
      <c r="I34" s="13" t="s">
        <v>260</v>
      </c>
      <c r="J34" s="13" t="n">
        <v>8440102000</v>
      </c>
      <c r="K34" s="13" t="n">
        <v>84401010</v>
      </c>
      <c r="L34" s="17" t="s">
        <v>261</v>
      </c>
      <c r="M34" s="18" t="s">
        <v>262</v>
      </c>
      <c r="N34" s="15" t="s">
        <v>61</v>
      </c>
      <c r="O34" s="15" t="s">
        <v>38</v>
      </c>
      <c r="P34" s="15" t="s">
        <v>38</v>
      </c>
      <c r="Q34" s="19" t="n">
        <v>46234</v>
      </c>
      <c r="R34" s="15" t="s">
        <v>43</v>
      </c>
      <c r="S34" s="15" t="s">
        <v>44</v>
      </c>
      <c r="T34" s="20"/>
      <c r="U34" s="15"/>
      <c r="V34" s="15" t="n">
        <v>8</v>
      </c>
      <c r="W34" s="15"/>
      <c r="X34" s="21" t="n">
        <v>384.2</v>
      </c>
      <c r="Y34" s="22" t="n">
        <f aca="false">ROUND(X34/1.13*1.08/6.7894,4)</f>
        <v>54.0843</v>
      </c>
      <c r="Z34" s="23" t="n">
        <f aca="false">ROUND(Y34*V34,2)</f>
        <v>432.67</v>
      </c>
      <c r="AA34" s="24"/>
      <c r="AB34" s="24"/>
      <c r="AC34" s="33"/>
      <c r="AD34" s="13" t="n">
        <v>0.01</v>
      </c>
      <c r="AE34" s="24"/>
      <c r="AF34" s="13" t="s">
        <v>263</v>
      </c>
      <c r="AG34" s="13" t="s">
        <v>128</v>
      </c>
      <c r="AH34" s="27" t="s">
        <v>48</v>
      </c>
      <c r="AI34" s="28" t="n">
        <f aca="false">ROUND(X34/1.13*1.08,4)</f>
        <v>367.2</v>
      </c>
    </row>
    <row r="35" customFormat="false" ht="42" hidden="false" customHeight="true" outlineLevel="0" collapsed="false">
      <c r="A35" s="13" t="s">
        <v>264</v>
      </c>
      <c r="B35" s="13" t="s">
        <v>257</v>
      </c>
      <c r="C35" s="13" t="s">
        <v>128</v>
      </c>
      <c r="D35" s="14" t="s">
        <v>258</v>
      </c>
      <c r="E35" s="15" t="s">
        <v>259</v>
      </c>
      <c r="F35" s="16"/>
      <c r="G35" s="13" t="s">
        <v>38</v>
      </c>
      <c r="H35" s="15" t="s">
        <v>38</v>
      </c>
      <c r="I35" s="13" t="s">
        <v>265</v>
      </c>
      <c r="J35" s="13" t="n">
        <v>8440102000</v>
      </c>
      <c r="K35" s="13" t="n">
        <v>84401010</v>
      </c>
      <c r="L35" s="17" t="s">
        <v>266</v>
      </c>
      <c r="M35" s="18" t="s">
        <v>262</v>
      </c>
      <c r="N35" s="15" t="s">
        <v>61</v>
      </c>
      <c r="O35" s="15" t="s">
        <v>38</v>
      </c>
      <c r="P35" s="15" t="s">
        <v>38</v>
      </c>
      <c r="Q35" s="19" t="n">
        <v>46234</v>
      </c>
      <c r="R35" s="15" t="s">
        <v>43</v>
      </c>
      <c r="S35" s="15" t="s">
        <v>44</v>
      </c>
      <c r="T35" s="20"/>
      <c r="U35" s="15"/>
      <c r="V35" s="15" t="n">
        <v>8</v>
      </c>
      <c r="W35" s="15"/>
      <c r="X35" s="21" t="n">
        <v>384.2</v>
      </c>
      <c r="Y35" s="22" t="n">
        <f aca="false">ROUND(X35/1.13*1.08/6.7894,4)</f>
        <v>54.0843</v>
      </c>
      <c r="Z35" s="23" t="n">
        <f aca="false">ROUND(Y35*V35,2)</f>
        <v>432.67</v>
      </c>
      <c r="AA35" s="24"/>
      <c r="AB35" s="24"/>
      <c r="AC35" s="33"/>
      <c r="AD35" s="13" t="n">
        <v>0.01</v>
      </c>
      <c r="AE35" s="24"/>
      <c r="AF35" s="13" t="s">
        <v>263</v>
      </c>
      <c r="AG35" s="13" t="s">
        <v>128</v>
      </c>
      <c r="AH35" s="27" t="s">
        <v>48</v>
      </c>
      <c r="AI35" s="28" t="n">
        <f aca="false">ROUND(X35/1.13*1.08,4)</f>
        <v>367.2</v>
      </c>
    </row>
    <row r="36" customFormat="false" ht="42" hidden="false" customHeight="true" outlineLevel="0" collapsed="false">
      <c r="A36" s="13" t="s">
        <v>267</v>
      </c>
      <c r="B36" s="13" t="s">
        <v>268</v>
      </c>
      <c r="C36" s="13" t="s">
        <v>128</v>
      </c>
      <c r="D36" s="14" t="s">
        <v>258</v>
      </c>
      <c r="E36" s="15" t="s">
        <v>259</v>
      </c>
      <c r="F36" s="16"/>
      <c r="G36" s="13" t="s">
        <v>38</v>
      </c>
      <c r="H36" s="15" t="s">
        <v>38</v>
      </c>
      <c r="I36" s="13" t="s">
        <v>269</v>
      </c>
      <c r="J36" s="13" t="n">
        <v>8440102000</v>
      </c>
      <c r="K36" s="13" t="n">
        <v>84401010</v>
      </c>
      <c r="L36" s="17" t="s">
        <v>270</v>
      </c>
      <c r="M36" s="18" t="s">
        <v>262</v>
      </c>
      <c r="N36" s="15" t="s">
        <v>61</v>
      </c>
      <c r="O36" s="15" t="s">
        <v>38</v>
      </c>
      <c r="P36" s="15" t="s">
        <v>38</v>
      </c>
      <c r="Q36" s="19" t="n">
        <v>46234</v>
      </c>
      <c r="R36" s="15" t="s">
        <v>43</v>
      </c>
      <c r="S36" s="15" t="s">
        <v>44</v>
      </c>
      <c r="T36" s="20"/>
      <c r="U36" s="15"/>
      <c r="V36" s="15" t="n">
        <v>8</v>
      </c>
      <c r="W36" s="15"/>
      <c r="X36" s="21" t="n">
        <v>242.95</v>
      </c>
      <c r="Y36" s="22" t="n">
        <f aca="false">ROUND(X36/1.13*1.08/6.7894,4)</f>
        <v>34.2004</v>
      </c>
      <c r="Z36" s="23" t="n">
        <f aca="false">ROUND(Y36*V36,2)</f>
        <v>273.6</v>
      </c>
      <c r="AA36" s="24"/>
      <c r="AB36" s="24"/>
      <c r="AC36" s="33"/>
      <c r="AD36" s="13" t="n">
        <v>0.01</v>
      </c>
      <c r="AE36" s="24"/>
      <c r="AF36" s="13" t="s">
        <v>271</v>
      </c>
      <c r="AG36" s="13" t="s">
        <v>128</v>
      </c>
      <c r="AH36" s="27" t="s">
        <v>48</v>
      </c>
      <c r="AI36" s="28" t="n">
        <f aca="false">ROUND(X36/1.13*1.08,4)</f>
        <v>232.2</v>
      </c>
    </row>
    <row r="37" customFormat="false" ht="42" hidden="false" customHeight="true" outlineLevel="0" collapsed="false">
      <c r="A37" s="13" t="s">
        <v>272</v>
      </c>
      <c r="B37" s="13" t="s">
        <v>273</v>
      </c>
      <c r="C37" s="13" t="s">
        <v>128</v>
      </c>
      <c r="D37" s="14" t="s">
        <v>258</v>
      </c>
      <c r="E37" s="15" t="s">
        <v>259</v>
      </c>
      <c r="F37" s="16"/>
      <c r="G37" s="13" t="s">
        <v>38</v>
      </c>
      <c r="H37" s="15" t="s">
        <v>38</v>
      </c>
      <c r="I37" s="13" t="s">
        <v>274</v>
      </c>
      <c r="J37" s="13" t="n">
        <v>8440102000</v>
      </c>
      <c r="K37" s="13" t="n">
        <v>84401010</v>
      </c>
      <c r="L37" s="17" t="s">
        <v>275</v>
      </c>
      <c r="M37" s="18" t="s">
        <v>262</v>
      </c>
      <c r="N37" s="15" t="s">
        <v>61</v>
      </c>
      <c r="O37" s="15" t="s">
        <v>38</v>
      </c>
      <c r="P37" s="15" t="s">
        <v>38</v>
      </c>
      <c r="Q37" s="19" t="n">
        <v>46234</v>
      </c>
      <c r="R37" s="15" t="s">
        <v>43</v>
      </c>
      <c r="S37" s="15" t="s">
        <v>44</v>
      </c>
      <c r="T37" s="20"/>
      <c r="U37" s="15"/>
      <c r="V37" s="15" t="n">
        <v>8</v>
      </c>
      <c r="W37" s="15"/>
      <c r="X37" s="21" t="n">
        <v>242.95</v>
      </c>
      <c r="Y37" s="22" t="n">
        <f aca="false">ROUND(X37/1.13*1.08/6.7894,4)</f>
        <v>34.2004</v>
      </c>
      <c r="Z37" s="23" t="n">
        <f aca="false">ROUND(Y37*V37,2)</f>
        <v>273.6</v>
      </c>
      <c r="AA37" s="24"/>
      <c r="AB37" s="24"/>
      <c r="AC37" s="33"/>
      <c r="AD37" s="13" t="n">
        <v>0.01</v>
      </c>
      <c r="AE37" s="24"/>
      <c r="AF37" s="13" t="s">
        <v>271</v>
      </c>
      <c r="AG37" s="13" t="s">
        <v>128</v>
      </c>
      <c r="AH37" s="27" t="s">
        <v>48</v>
      </c>
      <c r="AI37" s="28" t="n">
        <f aca="false">ROUND(X37/1.13*1.08,4)</f>
        <v>232.2</v>
      </c>
    </row>
    <row r="38" customFormat="false" ht="42" hidden="false" customHeight="true" outlineLevel="0" collapsed="false">
      <c r="A38" s="13" t="s">
        <v>276</v>
      </c>
      <c r="B38" s="13" t="s">
        <v>277</v>
      </c>
      <c r="C38" s="13" t="s">
        <v>128</v>
      </c>
      <c r="D38" s="14" t="s">
        <v>258</v>
      </c>
      <c r="E38" s="15" t="s">
        <v>259</v>
      </c>
      <c r="F38" s="16"/>
      <c r="G38" s="13" t="s">
        <v>38</v>
      </c>
      <c r="H38" s="15" t="s">
        <v>38</v>
      </c>
      <c r="I38" s="13" t="s">
        <v>278</v>
      </c>
      <c r="J38" s="13" t="n">
        <v>8440102000</v>
      </c>
      <c r="K38" s="13" t="n">
        <v>84401010</v>
      </c>
      <c r="L38" s="17" t="s">
        <v>279</v>
      </c>
      <c r="M38" s="18" t="s">
        <v>262</v>
      </c>
      <c r="N38" s="15" t="s">
        <v>61</v>
      </c>
      <c r="O38" s="15" t="s">
        <v>38</v>
      </c>
      <c r="P38" s="15" t="s">
        <v>38</v>
      </c>
      <c r="Q38" s="19" t="n">
        <v>46234</v>
      </c>
      <c r="R38" s="15" t="s">
        <v>43</v>
      </c>
      <c r="S38" s="15" t="s">
        <v>44</v>
      </c>
      <c r="T38" s="20"/>
      <c r="U38" s="15"/>
      <c r="V38" s="15" t="n">
        <v>26</v>
      </c>
      <c r="W38" s="15"/>
      <c r="X38" s="21" t="n">
        <v>7.345</v>
      </c>
      <c r="Y38" s="22" t="n">
        <f aca="false">ROUND(X38/1.13*1.08/6.7894,4)</f>
        <v>1.034</v>
      </c>
      <c r="Z38" s="23" t="n">
        <f aca="false">ROUND(Y38*V38,2)</f>
        <v>26.88</v>
      </c>
      <c r="AA38" s="24"/>
      <c r="AB38" s="24"/>
      <c r="AC38" s="33"/>
      <c r="AD38" s="13" t="n">
        <v>0.01</v>
      </c>
      <c r="AE38" s="24"/>
      <c r="AF38" s="13" t="s">
        <v>280</v>
      </c>
      <c r="AG38" s="13" t="s">
        <v>128</v>
      </c>
      <c r="AH38" s="27" t="s">
        <v>48</v>
      </c>
      <c r="AI38" s="28" t="n">
        <f aca="false">ROUND(X38/1.13*1.08,4)</f>
        <v>7.02</v>
      </c>
    </row>
    <row r="39" customFormat="false" ht="42" hidden="false" customHeight="true" outlineLevel="0" collapsed="false">
      <c r="A39" s="13" t="s">
        <v>281</v>
      </c>
      <c r="B39" s="13" t="s">
        <v>282</v>
      </c>
      <c r="C39" s="13" t="s">
        <v>283</v>
      </c>
      <c r="D39" s="14" t="s">
        <v>284</v>
      </c>
      <c r="E39" s="15" t="s">
        <v>285</v>
      </c>
      <c r="F39" s="16"/>
      <c r="G39" s="13" t="s">
        <v>286</v>
      </c>
      <c r="H39" s="15" t="s">
        <v>38</v>
      </c>
      <c r="I39" s="15" t="s">
        <v>38</v>
      </c>
      <c r="J39" s="29" t="n">
        <v>8515190090</v>
      </c>
      <c r="K39" s="29" t="n">
        <v>85151990</v>
      </c>
      <c r="L39" s="17" t="s">
        <v>287</v>
      </c>
      <c r="M39" s="18" t="s">
        <v>288</v>
      </c>
      <c r="N39" s="15" t="s">
        <v>86</v>
      </c>
      <c r="O39" s="15" t="s">
        <v>242</v>
      </c>
      <c r="P39" s="15" t="s">
        <v>289</v>
      </c>
      <c r="Q39" s="19" t="n">
        <v>46097</v>
      </c>
      <c r="R39" s="15" t="s">
        <v>43</v>
      </c>
      <c r="S39" s="15" t="s">
        <v>44</v>
      </c>
      <c r="T39" s="20"/>
      <c r="U39" s="15"/>
      <c r="V39" s="15" t="n">
        <v>20</v>
      </c>
      <c r="W39" s="15"/>
      <c r="X39" s="21" t="n">
        <v>110</v>
      </c>
      <c r="Y39" s="22" t="n">
        <f aca="false">ROUND(X39*1.08/6.7894,4)</f>
        <v>17.4979</v>
      </c>
      <c r="Z39" s="23" t="n">
        <f aca="false">ROUND(Y39*V39,2)</f>
        <v>349.96</v>
      </c>
      <c r="AA39" s="24" t="s">
        <v>290</v>
      </c>
      <c r="AB39" s="24" t="n">
        <v>2</v>
      </c>
      <c r="AC39" s="33" t="n">
        <v>20</v>
      </c>
      <c r="AD39" s="13" t="n">
        <v>18</v>
      </c>
      <c r="AE39" s="24" t="s">
        <v>291</v>
      </c>
      <c r="AF39" s="13" t="s">
        <v>292</v>
      </c>
      <c r="AG39" s="13" t="s">
        <v>283</v>
      </c>
      <c r="AH39" s="27" t="s">
        <v>48</v>
      </c>
      <c r="AI39" s="28" t="n">
        <f aca="false">ROUND(X39*1.08,4)</f>
        <v>118.8</v>
      </c>
    </row>
    <row r="40" customFormat="false" ht="42" hidden="false" customHeight="true" outlineLevel="0" collapsed="false">
      <c r="A40" s="13" t="s">
        <v>293</v>
      </c>
      <c r="B40" s="13" t="s">
        <v>294</v>
      </c>
      <c r="C40" s="13" t="s">
        <v>283</v>
      </c>
      <c r="D40" s="14" t="s">
        <v>295</v>
      </c>
      <c r="E40" s="15" t="s">
        <v>296</v>
      </c>
      <c r="F40" s="16"/>
      <c r="G40" s="13" t="n">
        <v>982</v>
      </c>
      <c r="H40" s="15" t="s">
        <v>38</v>
      </c>
      <c r="I40" s="15" t="s">
        <v>38</v>
      </c>
      <c r="J40" s="29" t="n">
        <v>8479899990</v>
      </c>
      <c r="K40" s="29" t="n">
        <v>84798969</v>
      </c>
      <c r="L40" s="17" t="s">
        <v>297</v>
      </c>
      <c r="M40" s="18" t="s">
        <v>85</v>
      </c>
      <c r="N40" s="15" t="s">
        <v>86</v>
      </c>
      <c r="O40" s="15" t="s">
        <v>298</v>
      </c>
      <c r="P40" s="15" t="s">
        <v>299</v>
      </c>
      <c r="Q40" s="19" t="n">
        <v>46219</v>
      </c>
      <c r="R40" s="15" t="s">
        <v>43</v>
      </c>
      <c r="S40" s="15" t="s">
        <v>44</v>
      </c>
      <c r="T40" s="20"/>
      <c r="U40" s="15"/>
      <c r="V40" s="15" t="n">
        <v>2</v>
      </c>
      <c r="W40" s="15"/>
      <c r="X40" s="21" t="n">
        <v>260</v>
      </c>
      <c r="Y40" s="22" t="n">
        <f aca="false">ROUND(X40*1.08/6.7894,4)</f>
        <v>41.3586</v>
      </c>
      <c r="Z40" s="23" t="n">
        <f aca="false">ROUND(Y40*V40,2)</f>
        <v>82.72</v>
      </c>
      <c r="AA40" s="24" t="s">
        <v>300</v>
      </c>
      <c r="AB40" s="24" t="n">
        <v>1</v>
      </c>
      <c r="AC40" s="33" t="n">
        <v>31</v>
      </c>
      <c r="AD40" s="13" t="n">
        <v>4.78</v>
      </c>
      <c r="AE40" s="24" t="s">
        <v>291</v>
      </c>
      <c r="AF40" s="13" t="s">
        <v>301</v>
      </c>
      <c r="AG40" s="13" t="s">
        <v>283</v>
      </c>
      <c r="AH40" s="27" t="s">
        <v>48</v>
      </c>
      <c r="AI40" s="28" t="n">
        <f aca="false">ROUND(X40*1.08,4)</f>
        <v>280.8</v>
      </c>
    </row>
    <row r="41" customFormat="false" ht="42" hidden="false" customHeight="true" outlineLevel="0" collapsed="false">
      <c r="A41" s="13" t="s">
        <v>302</v>
      </c>
      <c r="B41" s="13" t="s">
        <v>303</v>
      </c>
      <c r="C41" s="13" t="s">
        <v>283</v>
      </c>
      <c r="D41" s="14" t="s">
        <v>304</v>
      </c>
      <c r="E41" s="15" t="s">
        <v>305</v>
      </c>
      <c r="F41" s="16"/>
      <c r="G41" s="13" t="s">
        <v>306</v>
      </c>
      <c r="H41" s="15" t="s">
        <v>38</v>
      </c>
      <c r="I41" s="15" t="s">
        <v>38</v>
      </c>
      <c r="J41" s="13" t="n">
        <v>8423309090</v>
      </c>
      <c r="K41" s="13" t="n">
        <v>84233010</v>
      </c>
      <c r="L41" s="17" t="s">
        <v>307</v>
      </c>
      <c r="M41" s="18" t="s">
        <v>85</v>
      </c>
      <c r="N41" s="15" t="s">
        <v>86</v>
      </c>
      <c r="O41" s="15" t="s">
        <v>308</v>
      </c>
      <c r="P41" s="15" t="s">
        <v>309</v>
      </c>
      <c r="Q41" s="19" t="n">
        <v>46219</v>
      </c>
      <c r="R41" s="15" t="s">
        <v>43</v>
      </c>
      <c r="S41" s="15" t="s">
        <v>44</v>
      </c>
      <c r="T41" s="20"/>
      <c r="U41" s="15"/>
      <c r="V41" s="15" t="n">
        <v>3</v>
      </c>
      <c r="W41" s="15"/>
      <c r="X41" s="21" t="n">
        <v>230</v>
      </c>
      <c r="Y41" s="22" t="n">
        <f aca="false">ROUND(X41*1.08/6.7894,4)</f>
        <v>36.5864</v>
      </c>
      <c r="Z41" s="23" t="n">
        <f aca="false">ROUND(Y41*V41,2)</f>
        <v>109.76</v>
      </c>
      <c r="AA41" s="24"/>
      <c r="AB41" s="24"/>
      <c r="AC41" s="33"/>
      <c r="AD41" s="13" t="n">
        <v>2.6</v>
      </c>
      <c r="AE41" s="24"/>
      <c r="AF41" s="13" t="s">
        <v>310</v>
      </c>
      <c r="AG41" s="13" t="s">
        <v>283</v>
      </c>
      <c r="AH41" s="27" t="s">
        <v>48</v>
      </c>
      <c r="AI41" s="28" t="n">
        <f aca="false">ROUND(X41*1.08,4)</f>
        <v>248.4</v>
      </c>
    </row>
    <row r="42" customFormat="false" ht="42" hidden="false" customHeight="true" outlineLevel="0" collapsed="false">
      <c r="A42" s="13" t="s">
        <v>311</v>
      </c>
      <c r="B42" s="13" t="s">
        <v>312</v>
      </c>
      <c r="C42" s="13" t="s">
        <v>283</v>
      </c>
      <c r="D42" s="14" t="s">
        <v>313</v>
      </c>
      <c r="E42" s="15" t="s">
        <v>314</v>
      </c>
      <c r="F42" s="16"/>
      <c r="G42" s="13" t="s">
        <v>38</v>
      </c>
      <c r="H42" s="15" t="s">
        <v>38</v>
      </c>
      <c r="I42" s="15" t="s">
        <v>38</v>
      </c>
      <c r="J42" s="13" t="n">
        <v>8208900000</v>
      </c>
      <c r="K42" s="13" t="n">
        <v>82089000</v>
      </c>
      <c r="L42" s="17" t="s">
        <v>315</v>
      </c>
      <c r="M42" s="18" t="s">
        <v>262</v>
      </c>
      <c r="N42" s="15" t="s">
        <v>61</v>
      </c>
      <c r="O42" s="15" t="s">
        <v>38</v>
      </c>
      <c r="P42" s="15" t="s">
        <v>38</v>
      </c>
      <c r="Q42" s="19" t="n">
        <v>46219</v>
      </c>
      <c r="R42" s="15" t="s">
        <v>43</v>
      </c>
      <c r="S42" s="15" t="s">
        <v>44</v>
      </c>
      <c r="T42" s="20"/>
      <c r="U42" s="15"/>
      <c r="V42" s="15" t="n">
        <v>100</v>
      </c>
      <c r="W42" s="15"/>
      <c r="X42" s="21" t="n">
        <v>2.5</v>
      </c>
      <c r="Y42" s="22" t="n">
        <f aca="false">ROUND(X42*1.08/6.7894,4)</f>
        <v>0.3977</v>
      </c>
      <c r="Z42" s="23" t="n">
        <f aca="false">ROUND(Y42*V42,2)</f>
        <v>39.77</v>
      </c>
      <c r="AA42" s="24"/>
      <c r="AB42" s="24"/>
      <c r="AC42" s="33"/>
      <c r="AD42" s="13" t="n">
        <v>0.38</v>
      </c>
      <c r="AE42" s="24"/>
      <c r="AF42" s="13" t="s">
        <v>316</v>
      </c>
      <c r="AG42" s="13" t="s">
        <v>283</v>
      </c>
      <c r="AH42" s="27" t="s">
        <v>48</v>
      </c>
      <c r="AI42" s="28" t="n">
        <f aca="false">ROUND(X42*1.08,4)</f>
        <v>2.7</v>
      </c>
    </row>
    <row r="43" customFormat="false" ht="42" hidden="false" customHeight="true" outlineLevel="0" collapsed="false">
      <c r="A43" s="13" t="s">
        <v>317</v>
      </c>
      <c r="B43" s="13" t="s">
        <v>318</v>
      </c>
      <c r="C43" s="13" t="s">
        <v>283</v>
      </c>
      <c r="D43" s="14" t="s">
        <v>319</v>
      </c>
      <c r="E43" s="15" t="s">
        <v>320</v>
      </c>
      <c r="F43" s="16"/>
      <c r="G43" s="13" t="s">
        <v>321</v>
      </c>
      <c r="H43" s="15" t="s">
        <v>38</v>
      </c>
      <c r="I43" s="15" t="s">
        <v>38</v>
      </c>
      <c r="J43" s="13" t="n">
        <v>8515110000</v>
      </c>
      <c r="K43" s="13" t="n">
        <v>85151100</v>
      </c>
      <c r="L43" s="17" t="s">
        <v>322</v>
      </c>
      <c r="M43" s="18" t="s">
        <v>113</v>
      </c>
      <c r="N43" s="15" t="s">
        <v>114</v>
      </c>
      <c r="O43" s="15" t="s">
        <v>38</v>
      </c>
      <c r="P43" s="15" t="s">
        <v>38</v>
      </c>
      <c r="Q43" s="19" t="s">
        <v>323</v>
      </c>
      <c r="R43" s="15" t="s">
        <v>43</v>
      </c>
      <c r="S43" s="15" t="s">
        <v>44</v>
      </c>
      <c r="T43" s="20"/>
      <c r="U43" s="15"/>
      <c r="V43" s="15" t="n">
        <v>30</v>
      </c>
      <c r="W43" s="15"/>
      <c r="X43" s="21" t="n">
        <v>35</v>
      </c>
      <c r="Y43" s="22" t="n">
        <f aca="false">ROUND(X43*1.08/6.7894,4)</f>
        <v>5.5675</v>
      </c>
      <c r="Z43" s="23" t="n">
        <f aca="false">ROUND(Y43*V43,2)</f>
        <v>167.03</v>
      </c>
      <c r="AA43" s="24"/>
      <c r="AB43" s="24"/>
      <c r="AC43" s="33"/>
      <c r="AD43" s="13" t="n">
        <v>9</v>
      </c>
      <c r="AE43" s="24"/>
      <c r="AF43" s="13" t="s">
        <v>324</v>
      </c>
      <c r="AG43" s="13" t="s">
        <v>283</v>
      </c>
      <c r="AH43" s="27" t="s">
        <v>48</v>
      </c>
      <c r="AI43" s="28" t="n">
        <f aca="false">ROUND(X43*1.08,4)</f>
        <v>37.8</v>
      </c>
    </row>
    <row r="44" customFormat="false" ht="42" hidden="false" customHeight="true" outlineLevel="0" collapsed="false">
      <c r="A44" s="13" t="s">
        <v>325</v>
      </c>
      <c r="B44" s="13" t="s">
        <v>326</v>
      </c>
      <c r="C44" s="13" t="s">
        <v>283</v>
      </c>
      <c r="D44" s="14" t="s">
        <v>327</v>
      </c>
      <c r="E44" s="15" t="s">
        <v>328</v>
      </c>
      <c r="F44" s="16"/>
      <c r="G44" s="13" t="s">
        <v>329</v>
      </c>
      <c r="H44" s="15" t="s">
        <v>38</v>
      </c>
      <c r="I44" s="15" t="s">
        <v>38</v>
      </c>
      <c r="J44" s="13" t="n">
        <v>8503009090</v>
      </c>
      <c r="K44" s="13" t="n">
        <v>85030090</v>
      </c>
      <c r="L44" s="17" t="s">
        <v>330</v>
      </c>
      <c r="M44" s="18" t="s">
        <v>85</v>
      </c>
      <c r="N44" s="15" t="s">
        <v>86</v>
      </c>
      <c r="O44" s="15" t="s">
        <v>331</v>
      </c>
      <c r="P44" s="15" t="s">
        <v>99</v>
      </c>
      <c r="Q44" s="19" t="s">
        <v>323</v>
      </c>
      <c r="R44" s="15" t="s">
        <v>43</v>
      </c>
      <c r="S44" s="15" t="s">
        <v>44</v>
      </c>
      <c r="T44" s="20"/>
      <c r="U44" s="15"/>
      <c r="V44" s="15" t="n">
        <v>60</v>
      </c>
      <c r="W44" s="15"/>
      <c r="X44" s="21" t="n">
        <v>26.8</v>
      </c>
      <c r="Y44" s="22" t="n">
        <f aca="false">ROUND(X44*1.08/6.7894,4)</f>
        <v>4.2631</v>
      </c>
      <c r="Z44" s="23" t="n">
        <f aca="false">ROUND(Y44*V44,2)</f>
        <v>255.79</v>
      </c>
      <c r="AA44" s="24"/>
      <c r="AB44" s="24"/>
      <c r="AC44" s="33"/>
      <c r="AD44" s="13" t="n">
        <v>13</v>
      </c>
      <c r="AE44" s="24"/>
      <c r="AF44" s="13" t="s">
        <v>332</v>
      </c>
      <c r="AG44" s="13" t="s">
        <v>283</v>
      </c>
      <c r="AH44" s="27" t="s">
        <v>48</v>
      </c>
      <c r="AI44" s="28" t="n">
        <f aca="false">ROUND(X44*1.08,4)</f>
        <v>28.944</v>
      </c>
    </row>
    <row r="45" customFormat="false" ht="42" hidden="false" customHeight="true" outlineLevel="0" collapsed="false">
      <c r="A45" s="13" t="s">
        <v>333</v>
      </c>
      <c r="B45" s="13" t="s">
        <v>334</v>
      </c>
      <c r="C45" s="13" t="s">
        <v>283</v>
      </c>
      <c r="D45" s="14" t="s">
        <v>335</v>
      </c>
      <c r="E45" s="15" t="s">
        <v>336</v>
      </c>
      <c r="F45" s="16"/>
      <c r="G45" s="13" t="s">
        <v>337</v>
      </c>
      <c r="H45" s="15" t="s">
        <v>38</v>
      </c>
      <c r="I45" s="15" t="s">
        <v>38</v>
      </c>
      <c r="J45" s="13" t="n">
        <v>8473309000</v>
      </c>
      <c r="K45" s="13" t="n">
        <v>84733090</v>
      </c>
      <c r="L45" s="17" t="s">
        <v>338</v>
      </c>
      <c r="M45" s="18" t="s">
        <v>113</v>
      </c>
      <c r="N45" s="15" t="s">
        <v>114</v>
      </c>
      <c r="O45" s="15" t="s">
        <v>38</v>
      </c>
      <c r="P45" s="15" t="s">
        <v>38</v>
      </c>
      <c r="Q45" s="19" t="s">
        <v>323</v>
      </c>
      <c r="R45" s="15" t="s">
        <v>43</v>
      </c>
      <c r="S45" s="15" t="s">
        <v>44</v>
      </c>
      <c r="T45" s="20"/>
      <c r="U45" s="15"/>
      <c r="V45" s="30" t="n">
        <v>4</v>
      </c>
      <c r="W45" s="15" t="n">
        <v>2</v>
      </c>
      <c r="X45" s="21" t="n">
        <v>450</v>
      </c>
      <c r="Y45" s="22" t="n">
        <f aca="false">ROUND(X45/1.13*1.08/6.7894,4)</f>
        <v>63.3471</v>
      </c>
      <c r="Z45" s="23" t="n">
        <f aca="false">ROUND(Y45*V45,2)</f>
        <v>253.39</v>
      </c>
      <c r="AA45" s="24"/>
      <c r="AB45" s="24"/>
      <c r="AC45" s="33"/>
      <c r="AD45" s="13" t="n">
        <v>0.12</v>
      </c>
      <c r="AE45" s="24"/>
      <c r="AF45" s="13" t="s">
        <v>339</v>
      </c>
      <c r="AG45" s="13" t="s">
        <v>283</v>
      </c>
      <c r="AH45" s="27" t="s">
        <v>48</v>
      </c>
      <c r="AI45" s="28" t="n">
        <f aca="false">ROUND(X45/1.13*1.08,4)</f>
        <v>430.0885</v>
      </c>
    </row>
    <row r="46" customFormat="false" ht="42" hidden="false" customHeight="true" outlineLevel="0" collapsed="false">
      <c r="A46" s="13" t="s">
        <v>333</v>
      </c>
      <c r="B46" s="13" t="s">
        <v>340</v>
      </c>
      <c r="C46" s="13" t="s">
        <v>283</v>
      </c>
      <c r="D46" s="14" t="s">
        <v>335</v>
      </c>
      <c r="E46" s="15" t="s">
        <v>336</v>
      </c>
      <c r="F46" s="16"/>
      <c r="G46" s="13" t="s">
        <v>341</v>
      </c>
      <c r="H46" s="15" t="s">
        <v>38</v>
      </c>
      <c r="I46" s="15" t="s">
        <v>38</v>
      </c>
      <c r="J46" s="13" t="n">
        <v>8473309000</v>
      </c>
      <c r="K46" s="13" t="n">
        <v>84733090</v>
      </c>
      <c r="L46" s="17" t="s">
        <v>342</v>
      </c>
      <c r="M46" s="18" t="s">
        <v>113</v>
      </c>
      <c r="N46" s="15" t="s">
        <v>114</v>
      </c>
      <c r="O46" s="15" t="s">
        <v>38</v>
      </c>
      <c r="P46" s="15" t="s">
        <v>38</v>
      </c>
      <c r="Q46" s="19" t="s">
        <v>323</v>
      </c>
      <c r="R46" s="15" t="s">
        <v>43</v>
      </c>
      <c r="S46" s="15" t="s">
        <v>44</v>
      </c>
      <c r="T46" s="20"/>
      <c r="U46" s="15"/>
      <c r="V46" s="15" t="n">
        <v>2</v>
      </c>
      <c r="W46" s="15"/>
      <c r="X46" s="21" t="n">
        <v>2600</v>
      </c>
      <c r="Y46" s="22" t="n">
        <f aca="false">ROUND(X46/1.13*1.08/6.7894,4)</f>
        <v>366.0052</v>
      </c>
      <c r="Z46" s="23" t="n">
        <f aca="false">ROUND(Y46*V46,2)</f>
        <v>732.01</v>
      </c>
      <c r="AA46" s="24"/>
      <c r="AB46" s="24"/>
      <c r="AC46" s="33"/>
      <c r="AD46" s="13" t="n">
        <v>0.07</v>
      </c>
      <c r="AE46" s="24"/>
      <c r="AF46" s="13" t="s">
        <v>339</v>
      </c>
      <c r="AG46" s="13" t="s">
        <v>283</v>
      </c>
      <c r="AH46" s="27" t="s">
        <v>48</v>
      </c>
      <c r="AI46" s="28" t="n">
        <f aca="false">ROUND(X46/1.13*1.08,4)</f>
        <v>2484.9558</v>
      </c>
    </row>
    <row r="47" customFormat="false" ht="42" hidden="false" customHeight="true" outlineLevel="0" collapsed="false">
      <c r="A47" s="13" t="s">
        <v>343</v>
      </c>
      <c r="B47" s="13" t="s">
        <v>344</v>
      </c>
      <c r="C47" s="13" t="s">
        <v>345</v>
      </c>
      <c r="D47" s="14" t="s">
        <v>346</v>
      </c>
      <c r="E47" s="15" t="s">
        <v>36</v>
      </c>
      <c r="F47" s="16"/>
      <c r="G47" s="15" t="s">
        <v>38</v>
      </c>
      <c r="H47" s="15" t="s">
        <v>38</v>
      </c>
      <c r="I47" s="15" t="s">
        <v>347</v>
      </c>
      <c r="J47" s="13" t="n">
        <v>8477900000</v>
      </c>
      <c r="K47" s="13" t="n">
        <v>84779039</v>
      </c>
      <c r="L47" s="17" t="s">
        <v>348</v>
      </c>
      <c r="M47" s="18"/>
      <c r="N47" s="15" t="s">
        <v>349</v>
      </c>
      <c r="O47" s="15" t="s">
        <v>38</v>
      </c>
      <c r="P47" s="15" t="s">
        <v>38</v>
      </c>
      <c r="Q47" s="19" t="s">
        <v>350</v>
      </c>
      <c r="R47" s="15" t="s">
        <v>43</v>
      </c>
      <c r="S47" s="15" t="s">
        <v>44</v>
      </c>
      <c r="T47" s="20"/>
      <c r="U47" s="15"/>
      <c r="V47" s="15" t="n">
        <v>1</v>
      </c>
      <c r="W47" s="15"/>
      <c r="X47" s="21" t="n">
        <v>300</v>
      </c>
      <c r="Y47" s="22" t="n">
        <f aca="false">ROUND(X47/1.13*1.08/6.7894,4)</f>
        <v>42.2314</v>
      </c>
      <c r="Z47" s="23" t="n">
        <f aca="false">ROUND(Y47*V47,2)</f>
        <v>42.23</v>
      </c>
      <c r="AA47" s="24" t="s">
        <v>351</v>
      </c>
      <c r="AB47" s="24" t="n">
        <v>1</v>
      </c>
      <c r="AC47" s="33" t="n">
        <v>3.63</v>
      </c>
      <c r="AD47" s="13" t="n">
        <v>0.51</v>
      </c>
      <c r="AE47" s="24" t="s">
        <v>352</v>
      </c>
      <c r="AF47" s="13" t="s">
        <v>353</v>
      </c>
      <c r="AG47" s="13" t="s">
        <v>345</v>
      </c>
      <c r="AH47" s="27" t="s">
        <v>48</v>
      </c>
      <c r="AI47" s="28" t="n">
        <f aca="false">ROUND(X47/1.13*1.08,4)</f>
        <v>286.7257</v>
      </c>
    </row>
    <row r="48" customFormat="false" ht="42" hidden="false" customHeight="true" outlineLevel="0" collapsed="false">
      <c r="A48" s="13" t="s">
        <v>343</v>
      </c>
      <c r="B48" s="13" t="s">
        <v>354</v>
      </c>
      <c r="C48" s="13" t="s">
        <v>345</v>
      </c>
      <c r="D48" s="14" t="s">
        <v>346</v>
      </c>
      <c r="E48" s="15" t="s">
        <v>36</v>
      </c>
      <c r="F48" s="16"/>
      <c r="G48" s="15" t="s">
        <v>38</v>
      </c>
      <c r="H48" s="15" t="s">
        <v>38</v>
      </c>
      <c r="I48" s="15" t="s">
        <v>355</v>
      </c>
      <c r="J48" s="13" t="n">
        <v>8477900000</v>
      </c>
      <c r="K48" s="13" t="n">
        <v>84779039</v>
      </c>
      <c r="L48" s="17" t="s">
        <v>356</v>
      </c>
      <c r="M48" s="18"/>
      <c r="N48" s="15" t="s">
        <v>349</v>
      </c>
      <c r="O48" s="15" t="s">
        <v>38</v>
      </c>
      <c r="P48" s="15" t="s">
        <v>38</v>
      </c>
      <c r="Q48" s="19" t="s">
        <v>350</v>
      </c>
      <c r="R48" s="15" t="s">
        <v>43</v>
      </c>
      <c r="S48" s="15" t="s">
        <v>44</v>
      </c>
      <c r="T48" s="20"/>
      <c r="U48" s="15"/>
      <c r="V48" s="15" t="n">
        <v>1</v>
      </c>
      <c r="W48" s="15"/>
      <c r="X48" s="21" t="n">
        <v>300</v>
      </c>
      <c r="Y48" s="22" t="n">
        <f aca="false">ROUND(X48/1.13*1.08/6.7894,4)</f>
        <v>42.2314</v>
      </c>
      <c r="Z48" s="23" t="n">
        <f aca="false">ROUND(Y48*V48,2)</f>
        <v>42.23</v>
      </c>
      <c r="AA48" s="24"/>
      <c r="AB48" s="24"/>
      <c r="AC48" s="33"/>
      <c r="AD48" s="13" t="n">
        <v>0.7</v>
      </c>
      <c r="AE48" s="24"/>
      <c r="AF48" s="13" t="s">
        <v>357</v>
      </c>
      <c r="AG48" s="13" t="s">
        <v>345</v>
      </c>
      <c r="AH48" s="27" t="s">
        <v>48</v>
      </c>
      <c r="AI48" s="28" t="n">
        <f aca="false">ROUND(X48/1.13*1.08,4)</f>
        <v>286.7257</v>
      </c>
    </row>
    <row r="49" customFormat="false" ht="42" hidden="false" customHeight="true" outlineLevel="0" collapsed="false">
      <c r="A49" s="13" t="s">
        <v>343</v>
      </c>
      <c r="B49" s="13" t="s">
        <v>358</v>
      </c>
      <c r="C49" s="13" t="s">
        <v>345</v>
      </c>
      <c r="D49" s="14" t="s">
        <v>346</v>
      </c>
      <c r="E49" s="15" t="s">
        <v>36</v>
      </c>
      <c r="F49" s="16"/>
      <c r="G49" s="15" t="s">
        <v>38</v>
      </c>
      <c r="H49" s="15" t="s">
        <v>38</v>
      </c>
      <c r="I49" s="15" t="s">
        <v>359</v>
      </c>
      <c r="J49" s="13" t="n">
        <v>8477900000</v>
      </c>
      <c r="K49" s="13" t="n">
        <v>84779039</v>
      </c>
      <c r="L49" s="17" t="s">
        <v>360</v>
      </c>
      <c r="M49" s="18"/>
      <c r="N49" s="15" t="s">
        <v>349</v>
      </c>
      <c r="O49" s="15" t="s">
        <v>38</v>
      </c>
      <c r="P49" s="15" t="s">
        <v>38</v>
      </c>
      <c r="Q49" s="19" t="s">
        <v>350</v>
      </c>
      <c r="R49" s="15" t="s">
        <v>43</v>
      </c>
      <c r="S49" s="15" t="s">
        <v>44</v>
      </c>
      <c r="T49" s="20"/>
      <c r="U49" s="15"/>
      <c r="V49" s="15" t="n">
        <v>1</v>
      </c>
      <c r="W49" s="15"/>
      <c r="X49" s="21" t="n">
        <v>800</v>
      </c>
      <c r="Y49" s="22" t="n">
        <f aca="false">ROUND(X49/1.13*1.08/6.7894,4)</f>
        <v>112.617</v>
      </c>
      <c r="Z49" s="23" t="n">
        <f aca="false">ROUND(Y49*V49,2)</f>
        <v>112.62</v>
      </c>
      <c r="AA49" s="24"/>
      <c r="AB49" s="24"/>
      <c r="AC49" s="33"/>
      <c r="AD49" s="13" t="n">
        <v>1.88</v>
      </c>
      <c r="AE49" s="24"/>
      <c r="AF49" s="13" t="s">
        <v>361</v>
      </c>
      <c r="AG49" s="13" t="s">
        <v>345</v>
      </c>
      <c r="AH49" s="27" t="s">
        <v>48</v>
      </c>
      <c r="AI49" s="28" t="n">
        <f aca="false">ROUND(X49/1.13*1.08,4)</f>
        <v>764.6018</v>
      </c>
    </row>
    <row r="50" customFormat="false" ht="60" hidden="false" customHeight="true" outlineLevel="0" collapsed="false">
      <c r="A50" s="13" t="s">
        <v>362</v>
      </c>
      <c r="B50" s="13" t="s">
        <v>363</v>
      </c>
      <c r="C50" s="13" t="s">
        <v>364</v>
      </c>
      <c r="D50" s="14" t="s">
        <v>365</v>
      </c>
      <c r="E50" s="13" t="s">
        <v>366</v>
      </c>
      <c r="F50" s="16"/>
      <c r="G50" s="13" t="s">
        <v>367</v>
      </c>
      <c r="H50" s="13" t="s">
        <v>38</v>
      </c>
      <c r="I50" s="13" t="s">
        <v>368</v>
      </c>
      <c r="J50" s="13" t="n">
        <v>8471494000</v>
      </c>
      <c r="K50" s="13" t="n">
        <v>84714910</v>
      </c>
      <c r="L50" s="17" t="s">
        <v>369</v>
      </c>
      <c r="M50" s="16"/>
      <c r="N50" s="15" t="s">
        <v>370</v>
      </c>
      <c r="O50" s="15" t="s">
        <v>371</v>
      </c>
      <c r="P50" s="15" t="s">
        <v>372</v>
      </c>
      <c r="Q50" s="32" t="s">
        <v>373</v>
      </c>
      <c r="R50" s="15" t="s">
        <v>43</v>
      </c>
      <c r="S50" s="15" t="s">
        <v>44</v>
      </c>
      <c r="T50" s="20"/>
      <c r="U50" s="15"/>
      <c r="V50" s="15" t="n">
        <v>3</v>
      </c>
      <c r="W50" s="15"/>
      <c r="X50" s="21" t="n">
        <v>1800</v>
      </c>
      <c r="Y50" s="22" t="n">
        <f aca="false">ROUND(X50/1.13*1.08/6.7894,4)</f>
        <v>253.3882</v>
      </c>
      <c r="Z50" s="23" t="n">
        <f aca="false">ROUND(Y50*V50,2)</f>
        <v>760.16</v>
      </c>
      <c r="AA50" s="24" t="s">
        <v>374</v>
      </c>
      <c r="AB50" s="24" t="n">
        <v>1</v>
      </c>
      <c r="AC50" s="33" t="n">
        <v>4.84</v>
      </c>
      <c r="AD50" s="23" t="n">
        <v>4</v>
      </c>
      <c r="AE50" s="24" t="s">
        <v>375</v>
      </c>
      <c r="AF50" s="15" t="s">
        <v>376</v>
      </c>
      <c r="AG50" s="13" t="s">
        <v>364</v>
      </c>
      <c r="AH50" s="27" t="s">
        <v>377</v>
      </c>
      <c r="AI50" s="22" t="n">
        <f aca="false">ROUND(X50/1.13*1.08,4)</f>
        <v>1720.354</v>
      </c>
    </row>
    <row r="51" customFormat="false" ht="36" hidden="false" customHeight="true" outlineLevel="0" collapsed="false">
      <c r="V51" s="2" t="n">
        <f aca="false">SUM(V2:V50)</f>
        <v>860</v>
      </c>
      <c r="Z51" s="5" t="n">
        <f aca="false">SUM(Z2:Z50)</f>
        <v>12776.77</v>
      </c>
      <c r="AB51" s="1" t="n">
        <f aca="false">SUM(AB2:AB50)</f>
        <v>14</v>
      </c>
      <c r="AC51" s="1" t="n">
        <f aca="false">SUM(AC2:AC50)</f>
        <v>517.57</v>
      </c>
      <c r="AD51" s="2" t="n">
        <f aca="false">SUM(AD2:AD50)</f>
        <v>496.1</v>
      </c>
    </row>
  </sheetData>
  <autoFilter ref="A1:AI51"/>
  <mergeCells count="28">
    <mergeCell ref="AA2:AA11"/>
    <mergeCell ref="AB2:AB11"/>
    <mergeCell ref="AC2:AC11"/>
    <mergeCell ref="AE2:AE11"/>
    <mergeCell ref="AA12:AA20"/>
    <mergeCell ref="AB12:AB20"/>
    <mergeCell ref="AC12:AC20"/>
    <mergeCell ref="AE12:AE20"/>
    <mergeCell ref="AA24:AA26"/>
    <mergeCell ref="AB24:AB26"/>
    <mergeCell ref="AC24:AC26"/>
    <mergeCell ref="AE24:AE26"/>
    <mergeCell ref="AA27:AA31"/>
    <mergeCell ref="AB27:AB31"/>
    <mergeCell ref="AC27:AC31"/>
    <mergeCell ref="AE27:AE31"/>
    <mergeCell ref="AA32:AA38"/>
    <mergeCell ref="AB32:AB38"/>
    <mergeCell ref="AC32:AC38"/>
    <mergeCell ref="AE32:AE38"/>
    <mergeCell ref="AA40:AA46"/>
    <mergeCell ref="AB40:AB46"/>
    <mergeCell ref="AC40:AC46"/>
    <mergeCell ref="AE40:AE46"/>
    <mergeCell ref="AA47:AA49"/>
    <mergeCell ref="AB47:AB49"/>
    <mergeCell ref="AC47:AC49"/>
    <mergeCell ref="AE47:AE49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LibreOffice/7.4.2.3$Windows_X86_64 LibreOffice_project/382eef1f22670f7f4118c8c2dd222ec7ad009daf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2026-09-04T09:30:15Z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9E7E092496904A7597C15932BB82E553</vt:lpwstr>
  </property>
  <property fmtid="{D5CDD505-2E9C-101B-9397-08002B2CF9AE}" pid="3" name="KSOProductBuildVer">
    <vt:lpwstr>2052-11.1.0.11636</vt:lpwstr>
  </property>
</Properties>
</file>