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605" sheetId="11" r:id="rId1"/>
  </sheets>
  <definedNames>
    <definedName name="_xlnm._FilterDatabase" localSheetId="0" hidden="1">M20260605!$A$1:$AF$19</definedName>
  </definedNames>
  <calcPr calcId="144525" concurrentCalc="0"/>
</workbook>
</file>

<file path=xl/sharedStrings.xml><?xml version="1.0" encoding="utf-8"?>
<sst xmlns="http://schemas.openxmlformats.org/spreadsheetml/2006/main" count="313" uniqueCount="125">
  <si>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</si>
  <si>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</si>
  <si>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</si>
  <si>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</si>
  <si>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</si>
  <si>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</si>
  <si>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</si>
  <si>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</si>
  <si>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</si>
  <si>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</si>
  <si>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材质中文名称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</si>
  <si>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</si>
  <si>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</si>
  <si>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</si>
  <si>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</si>
  <si>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</si>
  <si>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</si>
  <si>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</si>
  <si>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</si>
  <si>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</si>
  <si>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</si>
  <si>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</si>
  <si>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</si>
  <si>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</si>
  <si>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</si>
  <si>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</si>
  <si>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</si>
  <si>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</si>
  <si>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</si>
  <si>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</si>
  <si>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</si>
  <si>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</si>
  <si>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WAVE SOLDERING FIXTURE</t>
  </si>
  <si>
    <t>过炉治具</t>
  </si>
  <si>
    <t>DONGGUAN CHANGAN XINGYAO AUTOMATION PROCESSING SHOP</t>
  </si>
  <si>
    <t>STAR WARS SIMON (Main board)</t>
  </si>
  <si>
    <t>/</t>
  </si>
  <si>
    <t>STARSIMF01A-H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</si>
  <si>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焊接产品用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|STAR WARS SIMON (Main board)</t>
    </r>
    <r>
      <rPr>
        <sz val="10"/>
        <color rgb="FF000000"/>
        <rFont val="宋体"/>
        <charset val="134"/>
      </rPr>
      <t>型</t>
    </r>
  </si>
  <si>
    <t>玻纤板</t>
  </si>
  <si>
    <t>FIBERGLASS BOARD</t>
  </si>
  <si>
    <t>CHINA</t>
  </si>
  <si>
    <t>NEW</t>
  </si>
  <si>
    <t>X4</t>
  </si>
  <si>
    <t>44x41x16</t>
  </si>
  <si>
    <t>38.5x30x2</t>
  </si>
  <si>
    <t>WAVE SOLDERING</t>
  </si>
  <si>
    <t>NO</t>
  </si>
  <si>
    <t>STAR WARS SIMON (LED board)</t>
  </si>
  <si>
    <t>STARSIF02A-F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</si>
  <si>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焊接产品用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|STAR WARS SIMON (LED board)</t>
    </r>
    <r>
      <rPr>
        <sz val="10"/>
        <color rgb="FF000000"/>
        <rFont val="宋体"/>
        <charset val="134"/>
      </rPr>
      <t>型</t>
    </r>
  </si>
  <si>
    <t>X5</t>
  </si>
  <si>
    <t>41.5x30x2</t>
  </si>
  <si>
    <t>PANEL SEPARATION FIXTURE</t>
  </si>
  <si>
    <t>分板治具</t>
  </si>
  <si>
    <t>TECHSEN ELECTRONICS(SHENZHEN)CO.,LTD</t>
  </si>
  <si>
    <t>Trix-8 VEV3</t>
  </si>
  <si>
    <t>Trix-8  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</si>
  <si>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|Trix-8 VEV3</t>
    </r>
    <r>
      <rPr>
        <sz val="10"/>
        <color rgb="FF000000"/>
        <rFont val="宋体"/>
        <charset val="134"/>
      </rPr>
      <t>型</t>
    </r>
  </si>
  <si>
    <t>电木</t>
  </si>
  <si>
    <t>BAKELITE</t>
  </si>
  <si>
    <t>X1</t>
  </si>
  <si>
    <t>54x41x36</t>
  </si>
  <si>
    <t>38x25x2</t>
  </si>
  <si>
    <t>PRODUCTION ASSEMBLE</t>
  </si>
  <si>
    <t>Trix-8</t>
  </si>
  <si>
    <t>Trix-8  F02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</si>
  <si>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|Trix-8</t>
    </r>
    <r>
      <rPr>
        <sz val="10"/>
        <color rgb="FF000000"/>
        <rFont val="宋体"/>
        <charset val="134"/>
      </rPr>
      <t>型</t>
    </r>
  </si>
  <si>
    <t>Usrid-16</t>
  </si>
  <si>
    <t>Usrid-16 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</si>
  <si>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|Usrid-16</t>
    </r>
    <r>
      <rPr>
        <sz val="10"/>
        <color rgb="FF000000"/>
        <rFont val="宋体"/>
        <charset val="134"/>
      </rPr>
      <t>型</t>
    </r>
  </si>
  <si>
    <t>UTRED30-WIFIV3</t>
  </si>
  <si>
    <t>UTRED30 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</si>
  <si>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|UTRED30-WIFIV3</t>
    </r>
    <r>
      <rPr>
        <sz val="10"/>
        <color rgb="FF000000"/>
        <rFont val="宋体"/>
        <charset val="134"/>
      </rPr>
      <t>型</t>
    </r>
  </si>
  <si>
    <t>UHADO-16</t>
  </si>
  <si>
    <t>UHADO 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</si>
  <si>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|UHADO-16</t>
    </r>
    <r>
      <rPr>
        <sz val="10"/>
        <color rgb="FF000000"/>
        <rFont val="宋体"/>
        <charset val="134"/>
      </rPr>
      <t>型</t>
    </r>
  </si>
  <si>
    <t>SEPARATE POWER SUPPLY BOARD FIXTURE</t>
  </si>
  <si>
    <t>分电源板治具</t>
  </si>
  <si>
    <t>STAR WARS SIMON</t>
  </si>
  <si>
    <t>STAR WARS  F01A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</si>
  <si>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|STAR WARS SIMON</t>
    </r>
    <r>
      <rPr>
        <sz val="10"/>
        <color rgb="FF000000"/>
        <rFont val="宋体"/>
        <charset val="134"/>
      </rPr>
      <t>型</t>
    </r>
  </si>
  <si>
    <t>18x13x2</t>
  </si>
  <si>
    <t>WELDING RED LINE FIXTURE</t>
  </si>
  <si>
    <t>焊红线治具</t>
  </si>
  <si>
    <t>STAR WARS  F02A</t>
  </si>
  <si>
    <t>18x18x14</t>
  </si>
  <si>
    <t>焊开关治具</t>
  </si>
  <si>
    <t>STAR WARS  F03A</t>
  </si>
  <si>
    <t>WELDING HORN WIRE FIXTURE</t>
  </si>
  <si>
    <t>焊喇叭线治具</t>
  </si>
  <si>
    <t>STAR WARS  F04A</t>
  </si>
  <si>
    <t>27x10x4</t>
  </si>
  <si>
    <t>FIXED SURFACE SHELL LAMPSHADE, PCB BOARD, DATE, MAIN UNIT, BATTERY DOOR, WIRE FIXTURE</t>
  </si>
  <si>
    <t>固定面壳打灯罩、打PCB板、打日期、打主机、打电池门、扎线治具</t>
  </si>
  <si>
    <t>STAR WARS  F05A</t>
  </si>
  <si>
    <t>铁</t>
  </si>
  <si>
    <t>18x18x5</t>
  </si>
  <si>
    <t>BEER NUT FIXTURE</t>
  </si>
  <si>
    <t>啤螺母治具</t>
  </si>
  <si>
    <t>STAR WARS  F06A</t>
  </si>
  <si>
    <t>18x18x1</t>
  </si>
  <si>
    <t>BEER BATTERY CELL FIXTURE</t>
  </si>
  <si>
    <t>啤电池片治具</t>
  </si>
  <si>
    <t>STAR WARS  F07A</t>
  </si>
  <si>
    <t>IRON</t>
  </si>
  <si>
    <t>16.5x8x21</t>
  </si>
  <si>
    <t>FIXED BOTTOM SHELL DATE FIXTURE</t>
  </si>
  <si>
    <t>固定底壳打日期治具</t>
  </si>
  <si>
    <t>STAR WARS  F08A</t>
  </si>
  <si>
    <t>18x18x3</t>
  </si>
  <si>
    <t>HOST TEST STAND FIXTURE</t>
  </si>
  <si>
    <t>主机测试架治具</t>
  </si>
  <si>
    <t>MONOPOLY2016</t>
  </si>
  <si>
    <t>MONOPOLY2016-C02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</si>
  <si>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|MONOPOLY2016</t>
    </r>
    <r>
      <rPr>
        <sz val="10"/>
        <color rgb="FF000000"/>
        <rFont val="宋体"/>
        <charset val="134"/>
      </rPr>
      <t>型</t>
    </r>
  </si>
  <si>
    <t>X2/X6</t>
  </si>
  <si>
    <t>48*37x35</t>
  </si>
  <si>
    <t>27x21.5x43.5</t>
  </si>
  <si>
    <t>PNEUMATIC TEST STAND FIXTURE</t>
  </si>
  <si>
    <t>气动测试架治具</t>
  </si>
  <si>
    <t>STAR WARS J01A</t>
  </si>
  <si>
    <t>X3</t>
  </si>
  <si>
    <t>56x40x23</t>
  </si>
  <si>
    <t>27x21.5x25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</si>
</sst>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00_ "/>
    <numFmt numFmtId="43" formatCode="_ * #,##0.00_ ;_ * \-#,##0.00_ ;_ * &quot;-&quot;??_ ;_ @_ "/>
    <numFmt numFmtId="177" formatCode="0.00_ "/>
    <numFmt numFmtId="178" formatCode="0_ "/>
    <numFmt numFmtId="179" formatCode="yyyy/m/d;@"/>
  </numFmts>
  <fonts count="34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新宋体"/>
      <charset val="134"/>
    </font>
    <font>
      <sz val="10"/>
      <name val="宋体"/>
      <charset val="134"/>
    </font>
    <font>
      <b/>
      <sz val="12"/>
      <color rgb="FF000000"/>
      <name val="楷体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b/>
      <sz val="12"/>
      <color rgb="FFFF0000"/>
      <name val="Arial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0"/>
      <name val="Arial"/>
      <charset val="1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15" borderId="10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7" fillId="12" borderId="11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6" fillId="0" borderId="0"/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8" fontId="5" fillId="0" borderId="1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center" wrapText="1"/>
    </xf>
    <xf numFmtId="178" fontId="7" fillId="0" borderId="2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vertical="center" wrapText="1"/>
    </xf>
    <xf numFmtId="176" fontId="8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2" fillId="0" borderId="3" xfId="0" applyNumberFormat="1" applyFont="1" applyFill="1" applyBorder="1" applyAlignment="1">
      <alignment horizontal="center" vertical="center" wrapText="1"/>
    </xf>
    <xf numFmtId="178" fontId="2" fillId="0" borderId="4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6" fontId="2" fillId="0" borderId="3" xfId="0" applyNumberFormat="1" applyFont="1" applyFill="1" applyBorder="1" applyAlignment="1">
      <alignment horizontal="left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177" fontId="2" fillId="0" borderId="5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  <cellStyle name="常规 2" xfId="50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pn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pn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jpe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302260</xdr:colOff>
      <xdr:row>1</xdr:row>
      <xdr:rowOff>107950</xdr:rowOff>
    </xdr:from>
    <xdr:to>
      <xdr:col>17</xdr:col>
      <xdr:colOff>776605</xdr:colOff>
      <xdr:row>1</xdr:row>
      <xdr:rowOff>401955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0800000">
          <a:off x="23837900" y="692150"/>
          <a:ext cx="47434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270827</xdr:colOff>
      <xdr:row>2</xdr:row>
      <xdr:rowOff>126047</xdr:rowOff>
    </xdr:from>
    <xdr:to>
      <xdr:col>17</xdr:col>
      <xdr:colOff>729932</xdr:colOff>
      <xdr:row>2</xdr:row>
      <xdr:rowOff>429577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3883620" y="1165225"/>
          <a:ext cx="303530" cy="45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777875</xdr:colOff>
      <xdr:row>2</xdr:row>
      <xdr:rowOff>124460</xdr:rowOff>
    </xdr:from>
    <xdr:to>
      <xdr:col>18</xdr:col>
      <xdr:colOff>1418590</xdr:colOff>
      <xdr:row>2</xdr:row>
      <xdr:rowOff>451485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399365" y="1242060"/>
          <a:ext cx="640715" cy="327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781050</xdr:colOff>
      <xdr:row>1</xdr:row>
      <xdr:rowOff>107950</xdr:rowOff>
    </xdr:from>
    <xdr:to>
      <xdr:col>18</xdr:col>
      <xdr:colOff>1400175</xdr:colOff>
      <xdr:row>1</xdr:row>
      <xdr:rowOff>427990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402540" y="692150"/>
          <a:ext cx="619125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824865</xdr:colOff>
      <xdr:row>3</xdr:row>
      <xdr:rowOff>95250</xdr:rowOff>
    </xdr:from>
    <xdr:to>
      <xdr:col>18</xdr:col>
      <xdr:colOff>1367790</xdr:colOff>
      <xdr:row>3</xdr:row>
      <xdr:rowOff>408305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5446355" y="1746250"/>
          <a:ext cx="542925" cy="313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294640</xdr:colOff>
      <xdr:row>3</xdr:row>
      <xdr:rowOff>138430</xdr:rowOff>
    </xdr:from>
    <xdr:to>
      <xdr:col>17</xdr:col>
      <xdr:colOff>690880</xdr:colOff>
      <xdr:row>3</xdr:row>
      <xdr:rowOff>435610</xdr:rowOff>
    </xdr:to>
    <xdr:pic>
      <xdr:nvPicPr>
        <xdr:cNvPr id="12" name="图片 11" descr="20260617_1626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830280" y="1789430"/>
          <a:ext cx="396240" cy="297180"/>
        </a:xfrm>
        <a:prstGeom prst="rect">
          <a:avLst/>
        </a:prstGeom>
      </xdr:spPr>
    </xdr:pic>
    <xdr:clientData/>
  </xdr:twoCellAnchor>
  <xdr:twoCellAnchor editAs="oneCell">
    <xdr:from>
      <xdr:col>18</xdr:col>
      <xdr:colOff>830580</xdr:colOff>
      <xdr:row>4</xdr:row>
      <xdr:rowOff>76200</xdr:rowOff>
    </xdr:from>
    <xdr:to>
      <xdr:col>18</xdr:col>
      <xdr:colOff>1475105</xdr:colOff>
      <xdr:row>4</xdr:row>
      <xdr:rowOff>445770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5452070" y="2260600"/>
          <a:ext cx="64452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267335</xdr:colOff>
      <xdr:row>4</xdr:row>
      <xdr:rowOff>107950</xdr:rowOff>
    </xdr:from>
    <xdr:to>
      <xdr:col>17</xdr:col>
      <xdr:colOff>755015</xdr:colOff>
      <xdr:row>4</xdr:row>
      <xdr:rowOff>473075</xdr:rowOff>
    </xdr:to>
    <xdr:pic>
      <xdr:nvPicPr>
        <xdr:cNvPr id="14" name="图片 13" descr="20260617_16265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802975" y="2292350"/>
          <a:ext cx="487680" cy="365125"/>
        </a:xfrm>
        <a:prstGeom prst="rect">
          <a:avLst/>
        </a:prstGeom>
      </xdr:spPr>
    </xdr:pic>
    <xdr:clientData/>
  </xdr:twoCellAnchor>
  <xdr:twoCellAnchor editAs="oneCell">
    <xdr:from>
      <xdr:col>18</xdr:col>
      <xdr:colOff>761365</xdr:colOff>
      <xdr:row>5</xdr:row>
      <xdr:rowOff>66675</xdr:rowOff>
    </xdr:from>
    <xdr:to>
      <xdr:col>18</xdr:col>
      <xdr:colOff>1458595</xdr:colOff>
      <xdr:row>5</xdr:row>
      <xdr:rowOff>480060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5382855" y="2784475"/>
          <a:ext cx="697230" cy="413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191135</xdr:colOff>
      <xdr:row>5</xdr:row>
      <xdr:rowOff>62230</xdr:rowOff>
    </xdr:from>
    <xdr:to>
      <xdr:col>17</xdr:col>
      <xdr:colOff>718820</xdr:colOff>
      <xdr:row>5</xdr:row>
      <xdr:rowOff>458470</xdr:rowOff>
    </xdr:to>
    <xdr:pic>
      <xdr:nvPicPr>
        <xdr:cNvPr id="16" name="图片 15" descr="20260617_1625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726775" y="2780030"/>
          <a:ext cx="527685" cy="396240"/>
        </a:xfrm>
        <a:prstGeom prst="rect">
          <a:avLst/>
        </a:prstGeom>
      </xdr:spPr>
    </xdr:pic>
    <xdr:clientData/>
  </xdr:twoCellAnchor>
  <xdr:twoCellAnchor editAs="oneCell">
    <xdr:from>
      <xdr:col>18</xdr:col>
      <xdr:colOff>821055</xdr:colOff>
      <xdr:row>6</xdr:row>
      <xdr:rowOff>38100</xdr:rowOff>
    </xdr:from>
    <xdr:to>
      <xdr:col>18</xdr:col>
      <xdr:colOff>1517650</xdr:colOff>
      <xdr:row>6</xdr:row>
      <xdr:rowOff>473710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5442545" y="3289300"/>
          <a:ext cx="696595" cy="43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238760</xdr:colOff>
      <xdr:row>6</xdr:row>
      <xdr:rowOff>74295</xdr:rowOff>
    </xdr:from>
    <xdr:to>
      <xdr:col>17</xdr:col>
      <xdr:colOff>774700</xdr:colOff>
      <xdr:row>6</xdr:row>
      <xdr:rowOff>476250</xdr:rowOff>
    </xdr:to>
    <xdr:pic>
      <xdr:nvPicPr>
        <xdr:cNvPr id="21" name="图片 20" descr="20260617_16255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774400" y="3325495"/>
          <a:ext cx="535940" cy="401955"/>
        </a:xfrm>
        <a:prstGeom prst="rect">
          <a:avLst/>
        </a:prstGeom>
      </xdr:spPr>
    </xdr:pic>
    <xdr:clientData/>
  </xdr:twoCellAnchor>
  <xdr:twoCellAnchor editAs="oneCell">
    <xdr:from>
      <xdr:col>18</xdr:col>
      <xdr:colOff>924560</xdr:colOff>
      <xdr:row>7</xdr:row>
      <xdr:rowOff>104775</xdr:rowOff>
    </xdr:from>
    <xdr:to>
      <xdr:col>18</xdr:col>
      <xdr:colOff>1503045</xdr:colOff>
      <xdr:row>7</xdr:row>
      <xdr:rowOff>438785</xdr:rowOff>
    </xdr:to>
    <xdr:pic>
      <xdr:nvPicPr>
        <xdr:cNvPr id="25" name="图片 24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5546050" y="3889375"/>
          <a:ext cx="578485" cy="33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314960</xdr:colOff>
      <xdr:row>7</xdr:row>
      <xdr:rowOff>95885</xdr:rowOff>
    </xdr:from>
    <xdr:to>
      <xdr:col>17</xdr:col>
      <xdr:colOff>777240</xdr:colOff>
      <xdr:row>7</xdr:row>
      <xdr:rowOff>442595</xdr:rowOff>
    </xdr:to>
    <xdr:pic>
      <xdr:nvPicPr>
        <xdr:cNvPr id="35" name="图片 34" descr="20260617_16263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850600" y="3880485"/>
          <a:ext cx="462280" cy="346710"/>
        </a:xfrm>
        <a:prstGeom prst="rect">
          <a:avLst/>
        </a:prstGeom>
      </xdr:spPr>
    </xdr:pic>
    <xdr:clientData/>
  </xdr:twoCellAnchor>
  <xdr:twoCellAnchor editAs="oneCell">
    <xdr:from>
      <xdr:col>17</xdr:col>
      <xdr:colOff>238760</xdr:colOff>
      <xdr:row>8</xdr:row>
      <xdr:rowOff>67945</xdr:rowOff>
    </xdr:from>
    <xdr:to>
      <xdr:col>17</xdr:col>
      <xdr:colOff>754380</xdr:colOff>
      <xdr:row>8</xdr:row>
      <xdr:rowOff>455930</xdr:rowOff>
    </xdr:to>
    <xdr:pic>
      <xdr:nvPicPr>
        <xdr:cNvPr id="51" name="图片 50" descr="20260622_10581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774400" y="4385945"/>
          <a:ext cx="515620" cy="387985"/>
        </a:xfrm>
        <a:prstGeom prst="rect">
          <a:avLst/>
        </a:prstGeom>
      </xdr:spPr>
    </xdr:pic>
    <xdr:clientData/>
  </xdr:twoCellAnchor>
  <xdr:twoCellAnchor editAs="oneCell">
    <xdr:from>
      <xdr:col>17</xdr:col>
      <xdr:colOff>267335</xdr:colOff>
      <xdr:row>9</xdr:row>
      <xdr:rowOff>83820</xdr:rowOff>
    </xdr:from>
    <xdr:to>
      <xdr:col>17</xdr:col>
      <xdr:colOff>716280</xdr:colOff>
      <xdr:row>9</xdr:row>
      <xdr:rowOff>422910</xdr:rowOff>
    </xdr:to>
    <xdr:pic>
      <xdr:nvPicPr>
        <xdr:cNvPr id="59" name="图片 58" descr="20260622_10595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802975" y="4935220"/>
          <a:ext cx="448945" cy="339090"/>
        </a:xfrm>
        <a:prstGeom prst="rect">
          <a:avLst/>
        </a:prstGeom>
      </xdr:spPr>
    </xdr:pic>
    <xdr:clientData/>
  </xdr:twoCellAnchor>
  <xdr:twoCellAnchor editAs="oneCell">
    <xdr:from>
      <xdr:col>17</xdr:col>
      <xdr:colOff>219710</xdr:colOff>
      <xdr:row>10</xdr:row>
      <xdr:rowOff>57150</xdr:rowOff>
    </xdr:from>
    <xdr:to>
      <xdr:col>17</xdr:col>
      <xdr:colOff>761365</xdr:colOff>
      <xdr:row>10</xdr:row>
      <xdr:rowOff>464820</xdr:rowOff>
    </xdr:to>
    <xdr:pic>
      <xdr:nvPicPr>
        <xdr:cNvPr id="61" name="图片 60" descr="20260622_10591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755350" y="5441950"/>
          <a:ext cx="541655" cy="407670"/>
        </a:xfrm>
        <a:prstGeom prst="rect">
          <a:avLst/>
        </a:prstGeom>
      </xdr:spPr>
    </xdr:pic>
    <xdr:clientData/>
  </xdr:twoCellAnchor>
  <xdr:twoCellAnchor editAs="oneCell">
    <xdr:from>
      <xdr:col>17</xdr:col>
      <xdr:colOff>267335</xdr:colOff>
      <xdr:row>11</xdr:row>
      <xdr:rowOff>101600</xdr:rowOff>
    </xdr:from>
    <xdr:to>
      <xdr:col>17</xdr:col>
      <xdr:colOff>699135</xdr:colOff>
      <xdr:row>11</xdr:row>
      <xdr:rowOff>426720</xdr:rowOff>
    </xdr:to>
    <xdr:pic>
      <xdr:nvPicPr>
        <xdr:cNvPr id="63" name="图片 62" descr="20260622_11001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802975" y="6019800"/>
          <a:ext cx="431800" cy="325120"/>
        </a:xfrm>
        <a:prstGeom prst="rect">
          <a:avLst/>
        </a:prstGeom>
      </xdr:spPr>
    </xdr:pic>
    <xdr:clientData/>
  </xdr:twoCellAnchor>
  <xdr:twoCellAnchor editAs="oneCell">
    <xdr:from>
      <xdr:col>17</xdr:col>
      <xdr:colOff>238760</xdr:colOff>
      <xdr:row>12</xdr:row>
      <xdr:rowOff>111125</xdr:rowOff>
    </xdr:from>
    <xdr:to>
      <xdr:col>17</xdr:col>
      <xdr:colOff>695960</xdr:colOff>
      <xdr:row>12</xdr:row>
      <xdr:rowOff>455295</xdr:rowOff>
    </xdr:to>
    <xdr:pic>
      <xdr:nvPicPr>
        <xdr:cNvPr id="65" name="图片 64" descr="20260623_08055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3774400" y="6562725"/>
          <a:ext cx="457200" cy="344170"/>
        </a:xfrm>
        <a:prstGeom prst="rect">
          <a:avLst/>
        </a:prstGeom>
      </xdr:spPr>
    </xdr:pic>
    <xdr:clientData/>
  </xdr:twoCellAnchor>
  <xdr:twoCellAnchor editAs="oneCell">
    <xdr:from>
      <xdr:col>17</xdr:col>
      <xdr:colOff>229235</xdr:colOff>
      <xdr:row>13</xdr:row>
      <xdr:rowOff>85725</xdr:rowOff>
    </xdr:from>
    <xdr:to>
      <xdr:col>17</xdr:col>
      <xdr:colOff>635000</xdr:colOff>
      <xdr:row>13</xdr:row>
      <xdr:rowOff>401955</xdr:rowOff>
    </xdr:to>
    <xdr:pic>
      <xdr:nvPicPr>
        <xdr:cNvPr id="67" name="图片 66" descr="20260622_11002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3764875" y="7070725"/>
          <a:ext cx="405765" cy="316230"/>
        </a:xfrm>
        <a:prstGeom prst="rect">
          <a:avLst/>
        </a:prstGeom>
      </xdr:spPr>
    </xdr:pic>
    <xdr:clientData/>
  </xdr:twoCellAnchor>
  <xdr:twoCellAnchor>
    <xdr:from>
      <xdr:col>17</xdr:col>
      <xdr:colOff>210185</xdr:colOff>
      <xdr:row>14</xdr:row>
      <xdr:rowOff>203835</xdr:rowOff>
    </xdr:from>
    <xdr:to>
      <xdr:col>17</xdr:col>
      <xdr:colOff>795655</xdr:colOff>
      <xdr:row>14</xdr:row>
      <xdr:rowOff>363220</xdr:rowOff>
    </xdr:to>
    <xdr:pic>
      <xdr:nvPicPr>
        <xdr:cNvPr id="80" name="图片 79" descr="20260122_09555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745825" y="7722235"/>
          <a:ext cx="585470" cy="159385"/>
        </a:xfrm>
        <a:prstGeom prst="rect">
          <a:avLst/>
        </a:prstGeom>
      </xdr:spPr>
    </xdr:pic>
    <xdr:clientData/>
  </xdr:twoCellAnchor>
  <xdr:twoCellAnchor editAs="oneCell">
    <xdr:from>
      <xdr:col>18</xdr:col>
      <xdr:colOff>879475</xdr:colOff>
      <xdr:row>16</xdr:row>
      <xdr:rowOff>123825</xdr:rowOff>
    </xdr:from>
    <xdr:to>
      <xdr:col>18</xdr:col>
      <xdr:colOff>1323340</xdr:colOff>
      <xdr:row>16</xdr:row>
      <xdr:rowOff>396875</xdr:rowOff>
    </xdr:to>
    <xdr:pic>
      <xdr:nvPicPr>
        <xdr:cNvPr id="82" name="图片 81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25500965" y="8709025"/>
          <a:ext cx="443865" cy="27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316230</xdr:colOff>
      <xdr:row>16</xdr:row>
      <xdr:rowOff>156210</xdr:rowOff>
    </xdr:from>
    <xdr:to>
      <xdr:col>17</xdr:col>
      <xdr:colOff>697865</xdr:colOff>
      <xdr:row>16</xdr:row>
      <xdr:rowOff>421005</xdr:rowOff>
    </xdr:to>
    <xdr:pic>
      <xdr:nvPicPr>
        <xdr:cNvPr id="83" name="图片 82" descr="20260622_10572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3851870" y="8741410"/>
          <a:ext cx="381635" cy="264795"/>
        </a:xfrm>
        <a:prstGeom prst="rect">
          <a:avLst/>
        </a:prstGeom>
      </xdr:spPr>
    </xdr:pic>
    <xdr:clientData/>
  </xdr:twoCellAnchor>
  <xdr:twoCellAnchor editAs="oneCell">
    <xdr:from>
      <xdr:col>17</xdr:col>
      <xdr:colOff>257810</xdr:colOff>
      <xdr:row>17</xdr:row>
      <xdr:rowOff>99060</xdr:rowOff>
    </xdr:from>
    <xdr:to>
      <xdr:col>17</xdr:col>
      <xdr:colOff>743585</xdr:colOff>
      <xdr:row>17</xdr:row>
      <xdr:rowOff>435610</xdr:rowOff>
    </xdr:to>
    <xdr:pic>
      <xdr:nvPicPr>
        <xdr:cNvPr id="85" name="图片 84" descr="20260622_10583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3793450" y="9217660"/>
          <a:ext cx="485775" cy="336550"/>
        </a:xfrm>
        <a:prstGeom prst="rect">
          <a:avLst/>
        </a:prstGeom>
      </xdr:spPr>
    </xdr:pic>
    <xdr:clientData/>
  </xdr:twoCellAnchor>
  <xdr:twoCellAnchor editAs="oneCell">
    <xdr:from>
      <xdr:col>18</xdr:col>
      <xdr:colOff>828675</xdr:colOff>
      <xdr:row>8</xdr:row>
      <xdr:rowOff>57150</xdr:rowOff>
    </xdr:from>
    <xdr:to>
      <xdr:col>18</xdr:col>
      <xdr:colOff>1576705</xdr:colOff>
      <xdr:row>8</xdr:row>
      <xdr:rowOff>475615</xdr:rowOff>
    </xdr:to>
    <xdr:pic>
      <xdr:nvPicPr>
        <xdr:cNvPr id="2" name="图片 1"/>
        <xdr:cNvPicPr>
          <a:picLocks noChangeAspect="1"/>
        </xdr:cNvPicPr>
      </xdr:nvPicPr>
      <xdr:blipFill>
        <a:blip r:embed="rId25"/>
        <a:srcRect l="36096" t="14000" r="47249" b="69333"/>
        <a:stretch>
          <a:fillRect/>
        </a:stretch>
      </xdr:blipFill>
      <xdr:spPr>
        <a:xfrm>
          <a:off x="25450165" y="4375150"/>
          <a:ext cx="748030" cy="418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808990</xdr:colOff>
      <xdr:row>9</xdr:row>
      <xdr:rowOff>76200</xdr:rowOff>
    </xdr:from>
    <xdr:to>
      <xdr:col>18</xdr:col>
      <xdr:colOff>1478280</xdr:colOff>
      <xdr:row>9</xdr:row>
      <xdr:rowOff>424180</xdr:rowOff>
    </xdr:to>
    <xdr:pic>
      <xdr:nvPicPr>
        <xdr:cNvPr id="3" name="图片 2"/>
        <xdr:cNvPicPr>
          <a:picLocks noChangeAspect="1"/>
        </xdr:cNvPicPr>
      </xdr:nvPicPr>
      <xdr:blipFill>
        <a:blip r:embed="rId25"/>
        <a:srcRect l="18362" t="32704" r="64402" b="51370"/>
        <a:stretch>
          <a:fillRect/>
        </a:stretch>
      </xdr:blipFill>
      <xdr:spPr>
        <a:xfrm>
          <a:off x="25430480" y="4927600"/>
          <a:ext cx="66929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738505</xdr:colOff>
      <xdr:row>10</xdr:row>
      <xdr:rowOff>38100</xdr:rowOff>
    </xdr:from>
    <xdr:to>
      <xdr:col>18</xdr:col>
      <xdr:colOff>1479550</xdr:colOff>
      <xdr:row>10</xdr:row>
      <xdr:rowOff>445135</xdr:rowOff>
    </xdr:to>
    <xdr:pic>
      <xdr:nvPicPr>
        <xdr:cNvPr id="4" name="图片 3"/>
        <xdr:cNvPicPr>
          <a:picLocks noChangeAspect="1"/>
        </xdr:cNvPicPr>
      </xdr:nvPicPr>
      <xdr:blipFill>
        <a:blip r:embed="rId25"/>
        <a:srcRect l="36325" t="32519" r="47249" b="51370"/>
        <a:stretch>
          <a:fillRect/>
        </a:stretch>
      </xdr:blipFill>
      <xdr:spPr>
        <a:xfrm>
          <a:off x="25359995" y="5422900"/>
          <a:ext cx="74104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742950</xdr:colOff>
      <xdr:row>11</xdr:row>
      <xdr:rowOff>47625</xdr:rowOff>
    </xdr:from>
    <xdr:to>
      <xdr:col>18</xdr:col>
      <xdr:colOff>1417955</xdr:colOff>
      <xdr:row>11</xdr:row>
      <xdr:rowOff>454025</xdr:rowOff>
    </xdr:to>
    <xdr:pic>
      <xdr:nvPicPr>
        <xdr:cNvPr id="5" name="图片 4"/>
        <xdr:cNvPicPr>
          <a:picLocks noChangeAspect="1"/>
        </xdr:cNvPicPr>
      </xdr:nvPicPr>
      <xdr:blipFill>
        <a:blip r:embed="rId25"/>
        <a:srcRect l="18362" t="49371" r="64817" b="30259"/>
        <a:stretch>
          <a:fillRect/>
        </a:stretch>
      </xdr:blipFill>
      <xdr:spPr>
        <a:xfrm>
          <a:off x="25364440" y="5965825"/>
          <a:ext cx="67500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809625</xdr:colOff>
      <xdr:row>12</xdr:row>
      <xdr:rowOff>85725</xdr:rowOff>
    </xdr:from>
    <xdr:to>
      <xdr:col>18</xdr:col>
      <xdr:colOff>1460500</xdr:colOff>
      <xdr:row>12</xdr:row>
      <xdr:rowOff>473710</xdr:rowOff>
    </xdr:to>
    <xdr:pic>
      <xdr:nvPicPr>
        <xdr:cNvPr id="6" name="图片 5"/>
        <xdr:cNvPicPr>
          <a:picLocks noChangeAspect="1"/>
        </xdr:cNvPicPr>
      </xdr:nvPicPr>
      <xdr:blipFill>
        <a:blip r:embed="rId25"/>
        <a:srcRect l="36221" t="49370" r="47249" b="30074"/>
        <a:stretch>
          <a:fillRect/>
        </a:stretch>
      </xdr:blipFill>
      <xdr:spPr>
        <a:xfrm>
          <a:off x="25431115" y="6537325"/>
          <a:ext cx="650875" cy="387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800100</xdr:colOff>
      <xdr:row>13</xdr:row>
      <xdr:rowOff>47625</xdr:rowOff>
    </xdr:from>
    <xdr:to>
      <xdr:col>18</xdr:col>
      <xdr:colOff>1517015</xdr:colOff>
      <xdr:row>13</xdr:row>
      <xdr:rowOff>438150</xdr:rowOff>
    </xdr:to>
    <xdr:pic>
      <xdr:nvPicPr>
        <xdr:cNvPr id="17" name="图片 16"/>
        <xdr:cNvPicPr>
          <a:picLocks noChangeAspect="1"/>
        </xdr:cNvPicPr>
      </xdr:nvPicPr>
      <xdr:blipFill>
        <a:blip r:embed="rId25"/>
        <a:srcRect l="18362" t="70852" r="64506" b="12481"/>
        <a:stretch>
          <a:fillRect/>
        </a:stretch>
      </xdr:blipFill>
      <xdr:spPr>
        <a:xfrm>
          <a:off x="25421590" y="7032625"/>
          <a:ext cx="716915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771525</xdr:colOff>
      <xdr:row>14</xdr:row>
      <xdr:rowOff>57150</xdr:rowOff>
    </xdr:from>
    <xdr:to>
      <xdr:col>18</xdr:col>
      <xdr:colOff>1471930</xdr:colOff>
      <xdr:row>14</xdr:row>
      <xdr:rowOff>457835</xdr:rowOff>
    </xdr:to>
    <xdr:pic>
      <xdr:nvPicPr>
        <xdr:cNvPr id="19" name="图片 18"/>
        <xdr:cNvPicPr>
          <a:picLocks noChangeAspect="1"/>
        </xdr:cNvPicPr>
      </xdr:nvPicPr>
      <xdr:blipFill>
        <a:blip r:embed="rId25"/>
        <a:srcRect l="36347" t="70852" r="47249" b="12481"/>
        <a:stretch>
          <a:fillRect/>
        </a:stretch>
      </xdr:blipFill>
      <xdr:spPr>
        <a:xfrm>
          <a:off x="25393015" y="7575550"/>
          <a:ext cx="700405" cy="400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162560</xdr:colOff>
      <xdr:row>15</xdr:row>
      <xdr:rowOff>53340</xdr:rowOff>
    </xdr:from>
    <xdr:to>
      <xdr:col>17</xdr:col>
      <xdr:colOff>678815</xdr:colOff>
      <xdr:row>15</xdr:row>
      <xdr:rowOff>450850</xdr:rowOff>
    </xdr:to>
    <xdr:pic>
      <xdr:nvPicPr>
        <xdr:cNvPr id="20" name="图片 19" descr="20260624_08143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3698200" y="8105140"/>
          <a:ext cx="516255" cy="397510"/>
        </a:xfrm>
        <a:prstGeom prst="rect">
          <a:avLst/>
        </a:prstGeom>
      </xdr:spPr>
    </xdr:pic>
    <xdr:clientData/>
  </xdr:twoCellAnchor>
  <xdr:twoCellAnchor editAs="oneCell">
    <xdr:from>
      <xdr:col>18</xdr:col>
      <xdr:colOff>749300</xdr:colOff>
      <xdr:row>15</xdr:row>
      <xdr:rowOff>38100</xdr:rowOff>
    </xdr:from>
    <xdr:to>
      <xdr:col>18</xdr:col>
      <xdr:colOff>1432560</xdr:colOff>
      <xdr:row>15</xdr:row>
      <xdr:rowOff>454660</xdr:rowOff>
    </xdr:to>
    <xdr:pic>
      <xdr:nvPicPr>
        <xdr:cNvPr id="22" name="图片 21"/>
        <xdr:cNvPicPr>
          <a:picLocks noChangeAspect="1"/>
        </xdr:cNvPicPr>
      </xdr:nvPicPr>
      <xdr:blipFill>
        <a:blip r:embed="rId27"/>
        <a:srcRect l="19925" t="42582" r="63297" b="40912"/>
        <a:stretch>
          <a:fillRect/>
        </a:stretch>
      </xdr:blipFill>
      <xdr:spPr>
        <a:xfrm>
          <a:off x="25370790" y="8089900"/>
          <a:ext cx="683260" cy="416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800100</xdr:colOff>
      <xdr:row>17</xdr:row>
      <xdr:rowOff>85725</xdr:rowOff>
    </xdr:from>
    <xdr:to>
      <xdr:col>18</xdr:col>
      <xdr:colOff>1393190</xdr:colOff>
      <xdr:row>17</xdr:row>
      <xdr:rowOff>455930</xdr:rowOff>
    </xdr:to>
    <xdr:pic>
      <xdr:nvPicPr>
        <xdr:cNvPr id="23" name="图片 22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25421590" y="9204325"/>
          <a:ext cx="593090" cy="3702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"/>
  <sheetViews>
    <sheetView showGridLines="0" tabSelected="1" workbookViewId="0">
      <pane xSplit="2" topLeftCell="U1" activePane="topRight" state="frozen"/>
      <selection/>
      <selection pane="topRight" activeCell="Y17" sqref="Y17:Y18"/>
    </sheetView>
  </sheetViews>
  <sheetFormatPr defaultColWidth="9" defaultRowHeight="36" customHeight="1"/>
  <cols>
    <col min="1" max="1" width="26.875" style="3" customWidth="1"/>
    <col min="2" max="2" width="17.75" style="2" customWidth="1"/>
    <col min="3" max="3" width="38.875" style="2" customWidth="1"/>
    <col min="4" max="4" width="9.01666666666667" style="2" hidden="1" customWidth="1"/>
    <col min="5" max="5" width="20.375" style="2" customWidth="1"/>
    <col min="6" max="6" width="14.625" style="2" customWidth="1"/>
    <col min="7" max="7" width="20.125" style="4" customWidth="1"/>
    <col min="8" max="8" width="13.525" style="4" customWidth="1"/>
    <col min="9" max="9" width="12.625" style="4" customWidth="1"/>
    <col min="10" max="10" width="49.25" style="4" customWidth="1"/>
    <col min="11" max="11" width="17.125" style="4" hidden="1" customWidth="1"/>
    <col min="12" max="12" width="22.9333333333333" style="4" customWidth="1"/>
    <col min="13" max="14" width="14.1333333333333" style="2" customWidth="1"/>
    <col min="15" max="15" width="12" style="2" customWidth="1"/>
    <col min="16" max="16" width="15.8833333333333" style="2" customWidth="1"/>
    <col min="17" max="17" width="15.7583333333333" style="2" customWidth="1"/>
    <col min="18" max="18" width="14.25" style="2" customWidth="1"/>
    <col min="19" max="19" width="28.75" style="2" customWidth="1"/>
    <col min="20" max="20" width="14.2666666666667" style="2" customWidth="1"/>
    <col min="21" max="22" width="16.425" style="5" customWidth="1"/>
    <col min="23" max="23" width="15" style="6" customWidth="1"/>
    <col min="24" max="24" width="17" style="3" customWidth="1"/>
    <col min="25" max="25" width="10.625" style="3" customWidth="1"/>
    <col min="26" max="26" width="11.625" style="7" customWidth="1"/>
    <col min="27" max="27" width="11.625" style="6" customWidth="1"/>
    <col min="28" max="28" width="19.625" style="3" customWidth="1"/>
    <col min="29" max="29" width="18.125" style="2" customWidth="1"/>
    <col min="30" max="30" width="22.9166666666667" style="2" customWidth="1"/>
    <col min="31" max="31" width="17" style="2" customWidth="1"/>
    <col min="32" max="32" width="11.4666666666667" style="2" customWidth="1"/>
    <col min="33" max="33" width="14.875" style="2"/>
    <col min="34" max="16384" width="9" style="2"/>
  </cols>
  <sheetData>
    <row r="1" s="1" customFormat="1" ht="46" customHeight="1" spans="1:3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4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28" t="s">
        <v>31</v>
      </c>
    </row>
    <row r="2" s="2" customFormat="1" ht="42" customHeight="1" spans="1:32">
      <c r="A2" s="10" t="s">
        <v>32</v>
      </c>
      <c r="B2" s="11" t="s">
        <v>33</v>
      </c>
      <c r="C2" s="12" t="s">
        <v>34</v>
      </c>
      <c r="D2" s="13"/>
      <c r="E2" s="12" t="s">
        <v>35</v>
      </c>
      <c r="F2" s="12" t="s">
        <v>36</v>
      </c>
      <c r="G2" s="12" t="s">
        <v>37</v>
      </c>
      <c r="H2" s="10">
        <v>8466200090</v>
      </c>
      <c r="I2" s="10">
        <v>84662090</v>
      </c>
      <c r="J2" s="15" t="s">
        <v>38</v>
      </c>
      <c r="K2" s="13" t="s">
        <v>39</v>
      </c>
      <c r="L2" s="16" t="s">
        <v>40</v>
      </c>
      <c r="M2" s="16" t="s">
        <v>36</v>
      </c>
      <c r="N2" s="16" t="s">
        <v>36</v>
      </c>
      <c r="O2" s="17">
        <v>46196</v>
      </c>
      <c r="P2" s="16" t="s">
        <v>41</v>
      </c>
      <c r="Q2" s="16" t="s">
        <v>42</v>
      </c>
      <c r="R2" s="20"/>
      <c r="S2" s="16"/>
      <c r="T2" s="16">
        <v>8</v>
      </c>
      <c r="U2" s="21">
        <v>372</v>
      </c>
      <c r="V2" s="22">
        <f>ROUND(U2/1.13*1.08/6.8167,4)</f>
        <v>52.1572</v>
      </c>
      <c r="W2" s="23">
        <f>ROUND(V2*T2,2)</f>
        <v>417.26</v>
      </c>
      <c r="X2" s="24" t="s">
        <v>43</v>
      </c>
      <c r="Y2" s="24">
        <v>1</v>
      </c>
      <c r="Z2" s="29">
        <v>12.5</v>
      </c>
      <c r="AA2" s="10">
        <v>11.5</v>
      </c>
      <c r="AB2" s="24" t="s">
        <v>44</v>
      </c>
      <c r="AC2" s="16" t="s">
        <v>45</v>
      </c>
      <c r="AD2" s="12" t="s">
        <v>46</v>
      </c>
      <c r="AE2" s="30" t="s">
        <v>47</v>
      </c>
      <c r="AF2" s="31">
        <f>ROUND(U2/1.13*1.08,4)</f>
        <v>355.5398</v>
      </c>
    </row>
    <row r="3" s="2" customFormat="1" ht="42" customHeight="1" spans="1:32">
      <c r="A3" s="10" t="s">
        <v>32</v>
      </c>
      <c r="B3" s="11" t="s">
        <v>33</v>
      </c>
      <c r="C3" s="12" t="s">
        <v>34</v>
      </c>
      <c r="D3" s="13"/>
      <c r="E3" s="12" t="s">
        <v>48</v>
      </c>
      <c r="F3" s="12" t="s">
        <v>36</v>
      </c>
      <c r="G3" s="12" t="s">
        <v>49</v>
      </c>
      <c r="H3" s="10">
        <v>8466200090</v>
      </c>
      <c r="I3" s="10">
        <v>84662090</v>
      </c>
      <c r="J3" s="15" t="s">
        <v>50</v>
      </c>
      <c r="K3" s="13" t="s">
        <v>39</v>
      </c>
      <c r="L3" s="16" t="s">
        <v>40</v>
      </c>
      <c r="M3" s="16" t="s">
        <v>36</v>
      </c>
      <c r="N3" s="16" t="s">
        <v>36</v>
      </c>
      <c r="O3" s="17">
        <v>46196</v>
      </c>
      <c r="P3" s="16" t="s">
        <v>41</v>
      </c>
      <c r="Q3" s="16" t="s">
        <v>42</v>
      </c>
      <c r="R3" s="20"/>
      <c r="S3" s="16"/>
      <c r="T3" s="16">
        <v>6</v>
      </c>
      <c r="U3" s="21">
        <v>372</v>
      </c>
      <c r="V3" s="22">
        <f>ROUND(U3/1.13*1.08/6.8167,4)</f>
        <v>52.1572</v>
      </c>
      <c r="W3" s="23">
        <f>ROUND(V3*T3,2)</f>
        <v>312.94</v>
      </c>
      <c r="X3" s="24" t="s">
        <v>51</v>
      </c>
      <c r="Y3" s="24">
        <v>1</v>
      </c>
      <c r="Z3" s="29">
        <v>9.5</v>
      </c>
      <c r="AA3" s="10">
        <v>8.5</v>
      </c>
      <c r="AB3" s="24" t="s">
        <v>44</v>
      </c>
      <c r="AC3" s="10" t="s">
        <v>52</v>
      </c>
      <c r="AD3" s="12" t="s">
        <v>46</v>
      </c>
      <c r="AE3" s="30" t="s">
        <v>47</v>
      </c>
      <c r="AF3" s="31">
        <f>ROUND(U3/1.13*1.08,4)</f>
        <v>355.5398</v>
      </c>
    </row>
    <row r="4" s="2" customFormat="1" ht="42" customHeight="1" spans="1:32">
      <c r="A4" s="10" t="s">
        <v>53</v>
      </c>
      <c r="B4" s="11" t="s">
        <v>54</v>
      </c>
      <c r="C4" s="12" t="s">
        <v>55</v>
      </c>
      <c r="D4" s="13"/>
      <c r="E4" s="12" t="s">
        <v>56</v>
      </c>
      <c r="F4" s="12" t="s">
        <v>36</v>
      </c>
      <c r="G4" s="12" t="s">
        <v>57</v>
      </c>
      <c r="H4" s="10">
        <v>8466200090</v>
      </c>
      <c r="I4" s="10">
        <v>84662090</v>
      </c>
      <c r="J4" s="18" t="s">
        <v>58</v>
      </c>
      <c r="K4" s="13" t="s">
        <v>59</v>
      </c>
      <c r="L4" s="16" t="s">
        <v>60</v>
      </c>
      <c r="M4" s="16" t="s">
        <v>36</v>
      </c>
      <c r="N4" s="16" t="s">
        <v>36</v>
      </c>
      <c r="O4" s="17">
        <v>46190</v>
      </c>
      <c r="P4" s="16" t="s">
        <v>41</v>
      </c>
      <c r="Q4" s="16" t="s">
        <v>42</v>
      </c>
      <c r="R4" s="20"/>
      <c r="S4" s="16"/>
      <c r="T4" s="16">
        <v>1</v>
      </c>
      <c r="U4" s="21">
        <v>300</v>
      </c>
      <c r="V4" s="22">
        <f t="shared" ref="V4:V18" si="0">ROUND(U4/1.13*1.08/6.8167,4)</f>
        <v>42.0622</v>
      </c>
      <c r="W4" s="23">
        <f t="shared" ref="W4:W18" si="1">ROUND(V4*T4,2)</f>
        <v>42.06</v>
      </c>
      <c r="X4" s="25" t="s">
        <v>61</v>
      </c>
      <c r="Y4" s="25">
        <v>1</v>
      </c>
      <c r="Z4" s="32">
        <v>17.5</v>
      </c>
      <c r="AA4" s="10">
        <v>1.1</v>
      </c>
      <c r="AB4" s="25" t="s">
        <v>62</v>
      </c>
      <c r="AC4" s="10" t="s">
        <v>63</v>
      </c>
      <c r="AD4" s="12" t="s">
        <v>64</v>
      </c>
      <c r="AE4" s="30" t="s">
        <v>47</v>
      </c>
      <c r="AF4" s="31">
        <f t="shared" ref="AF4:AF17" si="2">ROUND(U4/1.13*1.08,4)</f>
        <v>286.7257</v>
      </c>
    </row>
    <row r="5" s="2" customFormat="1" ht="42" customHeight="1" spans="1:32">
      <c r="A5" s="10" t="s">
        <v>53</v>
      </c>
      <c r="B5" s="11" t="s">
        <v>54</v>
      </c>
      <c r="C5" s="12" t="s">
        <v>55</v>
      </c>
      <c r="D5" s="13"/>
      <c r="E5" s="12" t="s">
        <v>65</v>
      </c>
      <c r="F5" s="12" t="s">
        <v>36</v>
      </c>
      <c r="G5" s="12" t="s">
        <v>66</v>
      </c>
      <c r="H5" s="10">
        <v>8466200090</v>
      </c>
      <c r="I5" s="10">
        <v>84662090</v>
      </c>
      <c r="J5" s="18" t="s">
        <v>67</v>
      </c>
      <c r="K5" s="13" t="s">
        <v>59</v>
      </c>
      <c r="L5" s="16" t="s">
        <v>60</v>
      </c>
      <c r="M5" s="16" t="s">
        <v>36</v>
      </c>
      <c r="N5" s="16" t="s">
        <v>36</v>
      </c>
      <c r="O5" s="17">
        <v>46190</v>
      </c>
      <c r="P5" s="16" t="s">
        <v>41</v>
      </c>
      <c r="Q5" s="16" t="s">
        <v>42</v>
      </c>
      <c r="R5" s="20"/>
      <c r="S5" s="16"/>
      <c r="T5" s="16">
        <v>1</v>
      </c>
      <c r="U5" s="21">
        <v>300</v>
      </c>
      <c r="V5" s="22">
        <f t="shared" si="0"/>
        <v>42.0622</v>
      </c>
      <c r="W5" s="23">
        <f t="shared" si="1"/>
        <v>42.06</v>
      </c>
      <c r="X5" s="26"/>
      <c r="Y5" s="26"/>
      <c r="Z5" s="33"/>
      <c r="AA5" s="10">
        <v>1.1</v>
      </c>
      <c r="AB5" s="26"/>
      <c r="AC5" s="10" t="s">
        <v>63</v>
      </c>
      <c r="AD5" s="12" t="s">
        <v>64</v>
      </c>
      <c r="AE5" s="30" t="s">
        <v>47</v>
      </c>
      <c r="AF5" s="31">
        <f t="shared" si="2"/>
        <v>286.7257</v>
      </c>
    </row>
    <row r="6" s="2" customFormat="1" ht="42" customHeight="1" spans="1:32">
      <c r="A6" s="10" t="s">
        <v>53</v>
      </c>
      <c r="B6" s="11" t="s">
        <v>54</v>
      </c>
      <c r="C6" s="12" t="s">
        <v>55</v>
      </c>
      <c r="D6" s="13"/>
      <c r="E6" s="12" t="s">
        <v>68</v>
      </c>
      <c r="F6" s="12" t="s">
        <v>36</v>
      </c>
      <c r="G6" s="12" t="s">
        <v>69</v>
      </c>
      <c r="H6" s="10">
        <v>8466200090</v>
      </c>
      <c r="I6" s="10">
        <v>84662090</v>
      </c>
      <c r="J6" s="18" t="s">
        <v>70</v>
      </c>
      <c r="K6" s="13" t="s">
        <v>59</v>
      </c>
      <c r="L6" s="16" t="s">
        <v>60</v>
      </c>
      <c r="M6" s="16" t="s">
        <v>36</v>
      </c>
      <c r="N6" s="16" t="s">
        <v>36</v>
      </c>
      <c r="O6" s="17">
        <v>46190</v>
      </c>
      <c r="P6" s="16" t="s">
        <v>41</v>
      </c>
      <c r="Q6" s="16" t="s">
        <v>42</v>
      </c>
      <c r="R6" s="20"/>
      <c r="S6" s="16"/>
      <c r="T6" s="16">
        <v>1</v>
      </c>
      <c r="U6" s="21">
        <v>300</v>
      </c>
      <c r="V6" s="22">
        <f t="shared" si="0"/>
        <v>42.0622</v>
      </c>
      <c r="W6" s="23">
        <f t="shared" si="1"/>
        <v>42.06</v>
      </c>
      <c r="X6" s="26"/>
      <c r="Y6" s="26"/>
      <c r="Z6" s="33"/>
      <c r="AA6" s="10">
        <v>1.1</v>
      </c>
      <c r="AB6" s="26"/>
      <c r="AC6" s="10" t="s">
        <v>63</v>
      </c>
      <c r="AD6" s="12" t="s">
        <v>64</v>
      </c>
      <c r="AE6" s="30" t="s">
        <v>47</v>
      </c>
      <c r="AF6" s="31">
        <f t="shared" si="2"/>
        <v>286.7257</v>
      </c>
    </row>
    <row r="7" s="2" customFormat="1" ht="42" customHeight="1" spans="1:32">
      <c r="A7" s="10" t="s">
        <v>53</v>
      </c>
      <c r="B7" s="11" t="s">
        <v>54</v>
      </c>
      <c r="C7" s="12" t="s">
        <v>55</v>
      </c>
      <c r="D7" s="13"/>
      <c r="E7" s="12" t="s">
        <v>71</v>
      </c>
      <c r="F7" s="12" t="s">
        <v>36</v>
      </c>
      <c r="G7" s="12" t="s">
        <v>72</v>
      </c>
      <c r="H7" s="10">
        <v>8466200090</v>
      </c>
      <c r="I7" s="10">
        <v>84662090</v>
      </c>
      <c r="J7" s="18" t="s">
        <v>73</v>
      </c>
      <c r="K7" s="13" t="s">
        <v>59</v>
      </c>
      <c r="L7" s="16" t="s">
        <v>60</v>
      </c>
      <c r="M7" s="16" t="s">
        <v>36</v>
      </c>
      <c r="N7" s="16" t="s">
        <v>36</v>
      </c>
      <c r="O7" s="17">
        <v>46190</v>
      </c>
      <c r="P7" s="16" t="s">
        <v>41</v>
      </c>
      <c r="Q7" s="16" t="s">
        <v>42</v>
      </c>
      <c r="R7" s="20"/>
      <c r="S7" s="16"/>
      <c r="T7" s="16">
        <v>1</v>
      </c>
      <c r="U7" s="21">
        <v>300</v>
      </c>
      <c r="V7" s="22">
        <f t="shared" si="0"/>
        <v>42.0622</v>
      </c>
      <c r="W7" s="23">
        <f t="shared" si="1"/>
        <v>42.06</v>
      </c>
      <c r="X7" s="26"/>
      <c r="Y7" s="26"/>
      <c r="Z7" s="33"/>
      <c r="AA7" s="10">
        <v>1.1</v>
      </c>
      <c r="AB7" s="26"/>
      <c r="AC7" s="10" t="s">
        <v>63</v>
      </c>
      <c r="AD7" s="12" t="s">
        <v>64</v>
      </c>
      <c r="AE7" s="30" t="s">
        <v>47</v>
      </c>
      <c r="AF7" s="31">
        <f t="shared" si="2"/>
        <v>286.7257</v>
      </c>
    </row>
    <row r="8" s="2" customFormat="1" ht="42" customHeight="1" spans="1:32">
      <c r="A8" s="10" t="s">
        <v>53</v>
      </c>
      <c r="B8" s="11" t="s">
        <v>54</v>
      </c>
      <c r="C8" s="12" t="s">
        <v>55</v>
      </c>
      <c r="D8" s="13"/>
      <c r="E8" s="12" t="s">
        <v>74</v>
      </c>
      <c r="F8" s="12" t="s">
        <v>36</v>
      </c>
      <c r="G8" s="12" t="s">
        <v>75</v>
      </c>
      <c r="H8" s="10">
        <v>8466200090</v>
      </c>
      <c r="I8" s="10">
        <v>84662090</v>
      </c>
      <c r="J8" s="18" t="s">
        <v>76</v>
      </c>
      <c r="K8" s="13" t="s">
        <v>59</v>
      </c>
      <c r="L8" s="16" t="s">
        <v>60</v>
      </c>
      <c r="M8" s="16" t="s">
        <v>36</v>
      </c>
      <c r="N8" s="16" t="s">
        <v>36</v>
      </c>
      <c r="O8" s="17">
        <v>46190</v>
      </c>
      <c r="P8" s="16" t="s">
        <v>41</v>
      </c>
      <c r="Q8" s="16" t="s">
        <v>42</v>
      </c>
      <c r="R8" s="20"/>
      <c r="S8" s="16"/>
      <c r="T8" s="16">
        <v>1</v>
      </c>
      <c r="U8" s="21">
        <v>300</v>
      </c>
      <c r="V8" s="22">
        <f t="shared" si="0"/>
        <v>42.0622</v>
      </c>
      <c r="W8" s="23">
        <f t="shared" si="1"/>
        <v>42.06</v>
      </c>
      <c r="X8" s="26"/>
      <c r="Y8" s="26"/>
      <c r="Z8" s="33"/>
      <c r="AA8" s="10">
        <v>1.1</v>
      </c>
      <c r="AB8" s="26"/>
      <c r="AC8" s="10" t="s">
        <v>63</v>
      </c>
      <c r="AD8" s="12" t="s">
        <v>64</v>
      </c>
      <c r="AE8" s="30" t="s">
        <v>47</v>
      </c>
      <c r="AF8" s="31">
        <f t="shared" si="2"/>
        <v>286.7257</v>
      </c>
    </row>
    <row r="9" s="2" customFormat="1" ht="42" customHeight="1" spans="1:32">
      <c r="A9" s="10" t="s">
        <v>77</v>
      </c>
      <c r="B9" s="11" t="s">
        <v>78</v>
      </c>
      <c r="C9" s="12" t="s">
        <v>55</v>
      </c>
      <c r="D9" s="13"/>
      <c r="E9" s="12" t="s">
        <v>79</v>
      </c>
      <c r="F9" s="12" t="s">
        <v>36</v>
      </c>
      <c r="G9" s="12" t="s">
        <v>80</v>
      </c>
      <c r="H9" s="10">
        <v>8466200090</v>
      </c>
      <c r="I9" s="10">
        <v>84662090</v>
      </c>
      <c r="J9" s="18" t="s">
        <v>81</v>
      </c>
      <c r="K9" s="13" t="s">
        <v>59</v>
      </c>
      <c r="L9" s="16" t="s">
        <v>60</v>
      </c>
      <c r="M9" s="16" t="s">
        <v>36</v>
      </c>
      <c r="N9" s="16" t="s">
        <v>36</v>
      </c>
      <c r="O9" s="17">
        <v>46195</v>
      </c>
      <c r="P9" s="16" t="s">
        <v>41</v>
      </c>
      <c r="Q9" s="16" t="s">
        <v>42</v>
      </c>
      <c r="R9" s="20"/>
      <c r="S9" s="16"/>
      <c r="T9" s="16">
        <v>1</v>
      </c>
      <c r="U9" s="21">
        <v>15</v>
      </c>
      <c r="V9" s="22">
        <f t="shared" si="0"/>
        <v>2.1031</v>
      </c>
      <c r="W9" s="23">
        <f t="shared" si="1"/>
        <v>2.1</v>
      </c>
      <c r="X9" s="26"/>
      <c r="Y9" s="26"/>
      <c r="Z9" s="33"/>
      <c r="AA9" s="10">
        <v>0.2</v>
      </c>
      <c r="AB9" s="26"/>
      <c r="AC9" s="10" t="s">
        <v>82</v>
      </c>
      <c r="AD9" s="12" t="s">
        <v>64</v>
      </c>
      <c r="AE9" s="30" t="s">
        <v>47</v>
      </c>
      <c r="AF9" s="31">
        <f t="shared" si="2"/>
        <v>14.3363</v>
      </c>
    </row>
    <row r="10" s="2" customFormat="1" ht="42" customHeight="1" spans="1:32">
      <c r="A10" s="10" t="s">
        <v>83</v>
      </c>
      <c r="B10" s="11" t="s">
        <v>84</v>
      </c>
      <c r="C10" s="12" t="s">
        <v>55</v>
      </c>
      <c r="D10" s="13"/>
      <c r="E10" s="12" t="s">
        <v>79</v>
      </c>
      <c r="F10" s="12" t="s">
        <v>36</v>
      </c>
      <c r="G10" s="12" t="s">
        <v>85</v>
      </c>
      <c r="H10" s="10">
        <v>8466200090</v>
      </c>
      <c r="I10" s="10">
        <v>84662090</v>
      </c>
      <c r="J10" s="18" t="s">
        <v>81</v>
      </c>
      <c r="K10" s="13" t="s">
        <v>59</v>
      </c>
      <c r="L10" s="16" t="s">
        <v>60</v>
      </c>
      <c r="M10" s="16" t="s">
        <v>36</v>
      </c>
      <c r="N10" s="16" t="s">
        <v>36</v>
      </c>
      <c r="O10" s="17">
        <v>46195</v>
      </c>
      <c r="P10" s="16" t="s">
        <v>41</v>
      </c>
      <c r="Q10" s="16" t="s">
        <v>42</v>
      </c>
      <c r="R10" s="20"/>
      <c r="S10" s="16"/>
      <c r="T10" s="16">
        <v>2</v>
      </c>
      <c r="U10" s="21">
        <v>20</v>
      </c>
      <c r="V10" s="22">
        <f t="shared" si="0"/>
        <v>2.8041</v>
      </c>
      <c r="W10" s="23">
        <f t="shared" si="1"/>
        <v>5.61</v>
      </c>
      <c r="X10" s="26"/>
      <c r="Y10" s="26"/>
      <c r="Z10" s="33"/>
      <c r="AA10" s="10">
        <v>0.6</v>
      </c>
      <c r="AB10" s="26"/>
      <c r="AC10" s="10" t="s">
        <v>86</v>
      </c>
      <c r="AD10" s="12" t="s">
        <v>64</v>
      </c>
      <c r="AE10" s="30" t="s">
        <v>47</v>
      </c>
      <c r="AF10" s="31">
        <f t="shared" si="2"/>
        <v>19.115</v>
      </c>
    </row>
    <row r="11" s="2" customFormat="1" ht="42" customHeight="1" spans="1:32">
      <c r="A11" s="10" t="s">
        <v>83</v>
      </c>
      <c r="B11" s="11" t="s">
        <v>87</v>
      </c>
      <c r="C11" s="12" t="s">
        <v>55</v>
      </c>
      <c r="D11" s="13"/>
      <c r="E11" s="12" t="s">
        <v>79</v>
      </c>
      <c r="F11" s="12" t="s">
        <v>36</v>
      </c>
      <c r="G11" s="12" t="s">
        <v>88</v>
      </c>
      <c r="H11" s="10">
        <v>8466200090</v>
      </c>
      <c r="I11" s="10">
        <v>84662090</v>
      </c>
      <c r="J11" s="18" t="s">
        <v>81</v>
      </c>
      <c r="K11" s="13" t="s">
        <v>59</v>
      </c>
      <c r="L11" s="16" t="s">
        <v>60</v>
      </c>
      <c r="M11" s="16" t="s">
        <v>36</v>
      </c>
      <c r="N11" s="16" t="s">
        <v>36</v>
      </c>
      <c r="O11" s="17">
        <v>46195</v>
      </c>
      <c r="P11" s="16" t="s">
        <v>41</v>
      </c>
      <c r="Q11" s="16" t="s">
        <v>42</v>
      </c>
      <c r="R11" s="20"/>
      <c r="S11" s="16"/>
      <c r="T11" s="16">
        <v>1</v>
      </c>
      <c r="U11" s="21">
        <v>15</v>
      </c>
      <c r="V11" s="22">
        <f t="shared" si="0"/>
        <v>2.1031</v>
      </c>
      <c r="W11" s="23">
        <f t="shared" si="1"/>
        <v>2.1</v>
      </c>
      <c r="X11" s="26"/>
      <c r="Y11" s="26"/>
      <c r="Z11" s="33"/>
      <c r="AA11" s="10">
        <v>0.2</v>
      </c>
      <c r="AB11" s="26"/>
      <c r="AC11" s="10" t="s">
        <v>86</v>
      </c>
      <c r="AD11" s="12" t="s">
        <v>64</v>
      </c>
      <c r="AE11" s="30" t="s">
        <v>47</v>
      </c>
      <c r="AF11" s="31">
        <f t="shared" si="2"/>
        <v>14.3363</v>
      </c>
    </row>
    <row r="12" s="2" customFormat="1" ht="42" customHeight="1" spans="1:32">
      <c r="A12" s="10" t="s">
        <v>89</v>
      </c>
      <c r="B12" s="11" t="s">
        <v>90</v>
      </c>
      <c r="C12" s="12" t="s">
        <v>55</v>
      </c>
      <c r="D12" s="13"/>
      <c r="E12" s="12" t="s">
        <v>79</v>
      </c>
      <c r="F12" s="12" t="s">
        <v>36</v>
      </c>
      <c r="G12" s="12" t="s">
        <v>91</v>
      </c>
      <c r="H12" s="10">
        <v>8466200090</v>
      </c>
      <c r="I12" s="10">
        <v>84662090</v>
      </c>
      <c r="J12" s="18" t="s">
        <v>81</v>
      </c>
      <c r="K12" s="13" t="s">
        <v>59</v>
      </c>
      <c r="L12" s="16" t="s">
        <v>60</v>
      </c>
      <c r="M12" s="16" t="s">
        <v>36</v>
      </c>
      <c r="N12" s="16" t="s">
        <v>36</v>
      </c>
      <c r="O12" s="17">
        <v>46195</v>
      </c>
      <c r="P12" s="16" t="s">
        <v>41</v>
      </c>
      <c r="Q12" s="16" t="s">
        <v>42</v>
      </c>
      <c r="R12" s="20"/>
      <c r="S12" s="16"/>
      <c r="T12" s="16">
        <v>1</v>
      </c>
      <c r="U12" s="21">
        <v>15</v>
      </c>
      <c r="V12" s="22">
        <f t="shared" si="0"/>
        <v>2.1031</v>
      </c>
      <c r="W12" s="23">
        <f t="shared" si="1"/>
        <v>2.1</v>
      </c>
      <c r="X12" s="26"/>
      <c r="Y12" s="26"/>
      <c r="Z12" s="33"/>
      <c r="AA12" s="10">
        <v>0.2</v>
      </c>
      <c r="AB12" s="26"/>
      <c r="AC12" s="10" t="s">
        <v>92</v>
      </c>
      <c r="AD12" s="12" t="s">
        <v>64</v>
      </c>
      <c r="AE12" s="30" t="s">
        <v>47</v>
      </c>
      <c r="AF12" s="31">
        <f t="shared" si="2"/>
        <v>14.3363</v>
      </c>
    </row>
    <row r="13" s="2" customFormat="1" ht="42" customHeight="1" spans="1:32">
      <c r="A13" s="10" t="s">
        <v>93</v>
      </c>
      <c r="B13" s="11" t="s">
        <v>94</v>
      </c>
      <c r="C13" s="12" t="s">
        <v>55</v>
      </c>
      <c r="D13" s="13"/>
      <c r="E13" s="12" t="s">
        <v>79</v>
      </c>
      <c r="F13" s="12" t="s">
        <v>36</v>
      </c>
      <c r="G13" s="12" t="s">
        <v>95</v>
      </c>
      <c r="H13" s="10">
        <v>8466200090</v>
      </c>
      <c r="I13" s="10">
        <v>84662090</v>
      </c>
      <c r="J13" s="18" t="s">
        <v>81</v>
      </c>
      <c r="K13" s="13" t="s">
        <v>96</v>
      </c>
      <c r="L13" s="16" t="s">
        <v>60</v>
      </c>
      <c r="M13" s="16" t="s">
        <v>36</v>
      </c>
      <c r="N13" s="16" t="s">
        <v>36</v>
      </c>
      <c r="O13" s="17">
        <v>46195</v>
      </c>
      <c r="P13" s="16" t="s">
        <v>41</v>
      </c>
      <c r="Q13" s="16" t="s">
        <v>42</v>
      </c>
      <c r="R13" s="20"/>
      <c r="S13" s="16"/>
      <c r="T13" s="16">
        <v>13</v>
      </c>
      <c r="U13" s="21">
        <v>30</v>
      </c>
      <c r="V13" s="22">
        <f t="shared" si="0"/>
        <v>4.2062</v>
      </c>
      <c r="W13" s="23">
        <f t="shared" si="1"/>
        <v>54.68</v>
      </c>
      <c r="X13" s="26"/>
      <c r="Y13" s="26"/>
      <c r="Z13" s="33"/>
      <c r="AA13" s="10">
        <v>7</v>
      </c>
      <c r="AB13" s="26"/>
      <c r="AC13" s="10" t="s">
        <v>97</v>
      </c>
      <c r="AD13" s="12" t="s">
        <v>64</v>
      </c>
      <c r="AE13" s="30" t="s">
        <v>47</v>
      </c>
      <c r="AF13" s="31">
        <f t="shared" si="2"/>
        <v>28.6726</v>
      </c>
    </row>
    <row r="14" s="2" customFormat="1" ht="42" customHeight="1" spans="1:32">
      <c r="A14" s="10" t="s">
        <v>98</v>
      </c>
      <c r="B14" s="11" t="s">
        <v>99</v>
      </c>
      <c r="C14" s="12" t="s">
        <v>55</v>
      </c>
      <c r="D14" s="13"/>
      <c r="E14" s="12" t="s">
        <v>79</v>
      </c>
      <c r="F14" s="12" t="s">
        <v>36</v>
      </c>
      <c r="G14" s="12" t="s">
        <v>100</v>
      </c>
      <c r="H14" s="10">
        <v>8466200090</v>
      </c>
      <c r="I14" s="10">
        <v>84662090</v>
      </c>
      <c r="J14" s="18" t="s">
        <v>81</v>
      </c>
      <c r="K14" s="13" t="s">
        <v>59</v>
      </c>
      <c r="L14" s="16" t="s">
        <v>60</v>
      </c>
      <c r="M14" s="16" t="s">
        <v>36</v>
      </c>
      <c r="N14" s="16" t="s">
        <v>36</v>
      </c>
      <c r="O14" s="17">
        <v>46195</v>
      </c>
      <c r="P14" s="16" t="s">
        <v>41</v>
      </c>
      <c r="Q14" s="16" t="s">
        <v>42</v>
      </c>
      <c r="R14" s="20"/>
      <c r="S14" s="16"/>
      <c r="T14" s="16">
        <v>1</v>
      </c>
      <c r="U14" s="21">
        <v>15</v>
      </c>
      <c r="V14" s="22">
        <f t="shared" si="0"/>
        <v>2.1031</v>
      </c>
      <c r="W14" s="23">
        <f t="shared" si="1"/>
        <v>2.1</v>
      </c>
      <c r="X14" s="26"/>
      <c r="Y14" s="26"/>
      <c r="Z14" s="33"/>
      <c r="AA14" s="10">
        <v>0.2</v>
      </c>
      <c r="AB14" s="26"/>
      <c r="AC14" s="10" t="s">
        <v>101</v>
      </c>
      <c r="AD14" s="12" t="s">
        <v>64</v>
      </c>
      <c r="AE14" s="30" t="s">
        <v>47</v>
      </c>
      <c r="AF14" s="31">
        <f t="shared" si="2"/>
        <v>14.3363</v>
      </c>
    </row>
    <row r="15" s="2" customFormat="1" ht="42" customHeight="1" spans="1:32">
      <c r="A15" s="10" t="s">
        <v>102</v>
      </c>
      <c r="B15" s="11" t="s">
        <v>103</v>
      </c>
      <c r="C15" s="12" t="s">
        <v>55</v>
      </c>
      <c r="D15" s="13"/>
      <c r="E15" s="12" t="s">
        <v>79</v>
      </c>
      <c r="F15" s="12" t="s">
        <v>36</v>
      </c>
      <c r="G15" s="12" t="s">
        <v>104</v>
      </c>
      <c r="H15" s="10">
        <v>8466200090</v>
      </c>
      <c r="I15" s="10">
        <v>84662090</v>
      </c>
      <c r="J15" s="18" t="s">
        <v>81</v>
      </c>
      <c r="K15" s="13" t="s">
        <v>96</v>
      </c>
      <c r="L15" s="16" t="s">
        <v>105</v>
      </c>
      <c r="M15" s="16" t="s">
        <v>36</v>
      </c>
      <c r="N15" s="16" t="s">
        <v>36</v>
      </c>
      <c r="O15" s="17">
        <v>46195</v>
      </c>
      <c r="P15" s="16" t="s">
        <v>41</v>
      </c>
      <c r="Q15" s="16" t="s">
        <v>42</v>
      </c>
      <c r="R15" s="20"/>
      <c r="S15" s="16"/>
      <c r="T15" s="16">
        <v>1</v>
      </c>
      <c r="U15" s="21">
        <v>300</v>
      </c>
      <c r="V15" s="22">
        <f t="shared" si="0"/>
        <v>42.0622</v>
      </c>
      <c r="W15" s="23">
        <f t="shared" si="1"/>
        <v>42.06</v>
      </c>
      <c r="X15" s="26"/>
      <c r="Y15" s="26"/>
      <c r="Z15" s="33"/>
      <c r="AA15" s="10">
        <v>2.1</v>
      </c>
      <c r="AB15" s="26"/>
      <c r="AC15" s="10" t="s">
        <v>106</v>
      </c>
      <c r="AD15" s="12" t="s">
        <v>64</v>
      </c>
      <c r="AE15" s="30" t="s">
        <v>47</v>
      </c>
      <c r="AF15" s="31">
        <f t="shared" si="2"/>
        <v>286.7257</v>
      </c>
    </row>
    <row r="16" s="2" customFormat="1" ht="42" customHeight="1" spans="1:32">
      <c r="A16" s="10" t="s">
        <v>107</v>
      </c>
      <c r="B16" s="11" t="s">
        <v>108</v>
      </c>
      <c r="C16" s="12" t="s">
        <v>55</v>
      </c>
      <c r="D16" s="13"/>
      <c r="E16" s="12" t="s">
        <v>79</v>
      </c>
      <c r="F16" s="12" t="s">
        <v>36</v>
      </c>
      <c r="G16" s="12" t="s">
        <v>109</v>
      </c>
      <c r="H16" s="10">
        <v>8466200090</v>
      </c>
      <c r="I16" s="10">
        <v>84662090</v>
      </c>
      <c r="J16" s="18" t="s">
        <v>81</v>
      </c>
      <c r="K16" s="13"/>
      <c r="L16" s="16" t="s">
        <v>60</v>
      </c>
      <c r="M16" s="16" t="s">
        <v>36</v>
      </c>
      <c r="N16" s="16" t="s">
        <v>36</v>
      </c>
      <c r="O16" s="17">
        <v>46195</v>
      </c>
      <c r="P16" s="16" t="s">
        <v>41</v>
      </c>
      <c r="Q16" s="16" t="s">
        <v>42</v>
      </c>
      <c r="R16" s="20"/>
      <c r="S16" s="16"/>
      <c r="T16" s="16">
        <v>1</v>
      </c>
      <c r="U16" s="21">
        <v>30</v>
      </c>
      <c r="V16" s="22">
        <f t="shared" si="0"/>
        <v>4.2062</v>
      </c>
      <c r="W16" s="23">
        <f t="shared" si="1"/>
        <v>4.21</v>
      </c>
      <c r="X16" s="27"/>
      <c r="Y16" s="27"/>
      <c r="Z16" s="34"/>
      <c r="AA16" s="10">
        <v>0.5</v>
      </c>
      <c r="AB16" s="27"/>
      <c r="AC16" s="10" t="s">
        <v>110</v>
      </c>
      <c r="AD16" s="12" t="s">
        <v>64</v>
      </c>
      <c r="AE16" s="30" t="s">
        <v>47</v>
      </c>
      <c r="AF16" s="31"/>
    </row>
    <row r="17" s="2" customFormat="1" ht="42" customHeight="1" spans="1:32">
      <c r="A17" s="10" t="s">
        <v>111</v>
      </c>
      <c r="B17" s="11" t="s">
        <v>112</v>
      </c>
      <c r="C17" s="12" t="s">
        <v>55</v>
      </c>
      <c r="D17" s="13"/>
      <c r="E17" s="12" t="s">
        <v>113</v>
      </c>
      <c r="F17" s="12" t="s">
        <v>36</v>
      </c>
      <c r="G17" s="12" t="s">
        <v>114</v>
      </c>
      <c r="H17" s="10">
        <v>8466200090</v>
      </c>
      <c r="I17" s="10">
        <v>84662090</v>
      </c>
      <c r="J17" s="18" t="s">
        <v>115</v>
      </c>
      <c r="K17" s="13" t="s">
        <v>59</v>
      </c>
      <c r="L17" s="16" t="s">
        <v>60</v>
      </c>
      <c r="M17" s="16" t="s">
        <v>36</v>
      </c>
      <c r="N17" s="16" t="s">
        <v>36</v>
      </c>
      <c r="O17" s="17">
        <v>46195</v>
      </c>
      <c r="P17" s="16" t="s">
        <v>41</v>
      </c>
      <c r="Q17" s="16" t="s">
        <v>42</v>
      </c>
      <c r="R17" s="20"/>
      <c r="S17" s="16"/>
      <c r="T17" s="16">
        <v>4</v>
      </c>
      <c r="U17" s="21">
        <v>400</v>
      </c>
      <c r="V17" s="22">
        <f t="shared" si="0"/>
        <v>56.083</v>
      </c>
      <c r="W17" s="23">
        <f t="shared" si="1"/>
        <v>224.33</v>
      </c>
      <c r="X17" s="24" t="s">
        <v>116</v>
      </c>
      <c r="Y17" s="35">
        <v>2</v>
      </c>
      <c r="Z17" s="29">
        <v>7.5</v>
      </c>
      <c r="AA17" s="10">
        <v>7</v>
      </c>
      <c r="AB17" s="24" t="s">
        <v>117</v>
      </c>
      <c r="AC17" s="10" t="s">
        <v>118</v>
      </c>
      <c r="AD17" s="12" t="s">
        <v>64</v>
      </c>
      <c r="AE17" s="30" t="s">
        <v>47</v>
      </c>
      <c r="AF17" s="31">
        <f>ROUND(U17/1.13*1.08,4)</f>
        <v>382.3009</v>
      </c>
    </row>
    <row r="18" s="2" customFormat="1" ht="42" customHeight="1" spans="1:32">
      <c r="A18" s="10" t="s">
        <v>119</v>
      </c>
      <c r="B18" s="11" t="s">
        <v>120</v>
      </c>
      <c r="C18" s="12" t="s">
        <v>55</v>
      </c>
      <c r="D18" s="13"/>
      <c r="E18" s="12" t="s">
        <v>79</v>
      </c>
      <c r="F18" s="12" t="s">
        <v>36</v>
      </c>
      <c r="G18" s="12" t="s">
        <v>121</v>
      </c>
      <c r="H18" s="10">
        <v>8466200090</v>
      </c>
      <c r="I18" s="10">
        <v>84662090</v>
      </c>
      <c r="J18" s="18" t="s">
        <v>81</v>
      </c>
      <c r="K18" s="13" t="s">
        <v>59</v>
      </c>
      <c r="L18" s="16" t="s">
        <v>60</v>
      </c>
      <c r="M18" s="16" t="s">
        <v>36</v>
      </c>
      <c r="N18" s="16" t="s">
        <v>36</v>
      </c>
      <c r="O18" s="17">
        <v>46195</v>
      </c>
      <c r="P18" s="16" t="s">
        <v>41</v>
      </c>
      <c r="Q18" s="16" t="s">
        <v>42</v>
      </c>
      <c r="R18" s="20"/>
      <c r="S18" s="16"/>
      <c r="T18" s="16">
        <v>3</v>
      </c>
      <c r="U18" s="21">
        <v>400</v>
      </c>
      <c r="V18" s="22">
        <f t="shared" si="0"/>
        <v>56.083</v>
      </c>
      <c r="W18" s="23">
        <f t="shared" si="1"/>
        <v>168.25</v>
      </c>
      <c r="X18" s="24" t="s">
        <v>122</v>
      </c>
      <c r="Y18" s="24">
        <v>1</v>
      </c>
      <c r="Z18" s="29">
        <v>6.8</v>
      </c>
      <c r="AA18" s="10">
        <v>6.3</v>
      </c>
      <c r="AB18" s="24" t="s">
        <v>123</v>
      </c>
      <c r="AC18" s="10" t="s">
        <v>124</v>
      </c>
      <c r="AD18" s="12" t="s">
        <v>64</v>
      </c>
      <c r="AE18" s="30" t="s">
        <v>47</v>
      </c>
      <c r="AF18" s="31">
        <f>ROUND(U18/1.13*1.08,4)</f>
        <v>382.3009</v>
      </c>
    </row>
    <row r="19" customHeight="1" spans="20:27">
      <c r="T19" s="2">
        <f>SUM(T2:T18)</f>
        <v>47</v>
      </c>
      <c r="W19" s="6">
        <f>SUM(W2:W18)</f>
        <v>1448.04</v>
      </c>
      <c r="Y19" s="3">
        <f>SUM(Y2:Y18)</f>
        <v>6</v>
      </c>
      <c r="Z19" s="3">
        <f>SUM(Z2:Z18)</f>
        <v>53.8</v>
      </c>
      <c r="AA19" s="2">
        <f>SUM(AA2:AA18)</f>
        <v>49.8</v>
      </c>
    </row>
  </sheetData>
  <autoFilter ref="A1:AF19">
    <extLst/>
  </autoFilter>
  <mergeCells count="4">
    <mergeCell ref="X4:X16"/>
    <mergeCell ref="Y4:Y16"/>
    <mergeCell ref="Z4:Z16"/>
    <mergeCell ref="AB4:AB16"/>
  </mergeCells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M20260605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2026-06-30T00:32:52Z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